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drawings/drawing139.xml" ContentType="application/vnd.openxmlformats-officedocument.drawing+xml"/>
  <Override PartName="/xl/drawings/drawing140.xml" ContentType="application/vnd.openxmlformats-officedocument.drawing+xml"/>
  <Override PartName="/xl/drawings/drawing1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U:\Skolundersökningarna\Webtabeller\UPPDATERA HÄR\"/>
    </mc:Choice>
  </mc:AlternateContent>
  <bookViews>
    <workbookView xWindow="0" yWindow="0" windowWidth="20460" windowHeight="7380" tabRatio="870"/>
  </bookViews>
  <sheets>
    <sheet name="Försättsblad" sheetId="295" r:id="rId1"/>
    <sheet name="Förklaringar" sheetId="260" r:id="rId2"/>
    <sheet name="Tabellförteckning" sheetId="261" r:id="rId3"/>
    <sheet name="1" sheetId="1" r:id="rId4"/>
    <sheet name="2" sheetId="2" r:id="rId5"/>
    <sheet name="3" sheetId="4" r:id="rId6"/>
    <sheet name="4" sheetId="11" r:id="rId7"/>
    <sheet name="5" sheetId="165" r:id="rId8"/>
    <sheet name="6" sheetId="27" r:id="rId9"/>
    <sheet name="7" sheetId="166" r:id="rId10"/>
    <sheet name="8" sheetId="411" r:id="rId11"/>
    <sheet name="9" sheetId="412" r:id="rId12"/>
    <sheet name="10" sheetId="413" r:id="rId13"/>
    <sheet name="11" sheetId="414" r:id="rId14"/>
    <sheet name="12" sheetId="415" r:id="rId15"/>
    <sheet name="13" sheetId="417" r:id="rId16"/>
    <sheet name="14" sheetId="34" r:id="rId17"/>
    <sheet name="15" sheetId="36" r:id="rId18"/>
    <sheet name="16" sheetId="264" r:id="rId19"/>
    <sheet name="17" sheetId="265" r:id="rId20"/>
    <sheet name="18" sheetId="262" r:id="rId21"/>
    <sheet name="19" sheetId="266" r:id="rId22"/>
    <sheet name="20" sheetId="267" r:id="rId23"/>
    <sheet name="21" sheetId="268" r:id="rId24"/>
    <sheet name="22" sheetId="269" r:id="rId25"/>
    <sheet name="23" sheetId="270" r:id="rId26"/>
    <sheet name="24" sheetId="324" r:id="rId27"/>
    <sheet name="25" sheetId="325" r:id="rId28"/>
    <sheet name="26" sheetId="194" r:id="rId29"/>
    <sheet name="27" sheetId="193" r:id="rId30"/>
    <sheet name="28" sheetId="47" r:id="rId31"/>
    <sheet name="29" sheetId="48" r:id="rId32"/>
    <sheet name="30" sheetId="49" r:id="rId33"/>
    <sheet name="31" sheetId="418" r:id="rId34"/>
    <sheet name="32" sheetId="419" r:id="rId35"/>
    <sheet name="33" sheetId="329" r:id="rId36"/>
    <sheet name="34" sheetId="330" r:id="rId37"/>
    <sheet name="35" sheetId="331" r:id="rId38"/>
    <sheet name="36" sheetId="332" r:id="rId39"/>
    <sheet name="37" sheetId="271" r:id="rId40"/>
    <sheet name="38" sheetId="272" r:id="rId41"/>
    <sheet name="39" sheetId="361" r:id="rId42"/>
    <sheet name="40" sheetId="362" r:id="rId43"/>
    <sheet name="41" sheetId="363" r:id="rId44"/>
    <sheet name="42" sheetId="364" r:id="rId45"/>
    <sheet name="43" sheetId="365" r:id="rId46"/>
    <sheet name="44" sheetId="366" r:id="rId47"/>
    <sheet name="45" sheetId="367" r:id="rId48"/>
    <sheet name="46" sheetId="368" r:id="rId49"/>
    <sheet name="47" sheetId="369" r:id="rId50"/>
    <sheet name="48" sheetId="370" r:id="rId51"/>
    <sheet name="49" sheetId="371" r:id="rId52"/>
    <sheet name="50" sheetId="372" r:id="rId53"/>
    <sheet name="51" sheetId="373" r:id="rId54"/>
    <sheet name="52" sheetId="374" r:id="rId55"/>
    <sheet name="53" sheetId="375" r:id="rId56"/>
    <sheet name="54" sheetId="376" r:id="rId57"/>
    <sheet name="55" sheetId="378" r:id="rId58"/>
    <sheet name="56" sheetId="377" r:id="rId59"/>
    <sheet name="57" sheetId="379" r:id="rId60"/>
    <sheet name="58" sheetId="380" r:id="rId61"/>
    <sheet name="59" sheetId="381" r:id="rId62"/>
    <sheet name="60" sheetId="382" r:id="rId63"/>
    <sheet name="61" sheetId="386" r:id="rId64"/>
    <sheet name="62" sheetId="347" r:id="rId65"/>
    <sheet name="63" sheetId="348" r:id="rId66"/>
    <sheet name="64" sheetId="397" r:id="rId67"/>
    <sheet name="65" sheetId="398" r:id="rId68"/>
    <sheet name="66" sheetId="383" r:id="rId69"/>
    <sheet name="67" sheetId="384" r:id="rId70"/>
    <sheet name="68" sheetId="434" r:id="rId71"/>
    <sheet name="69" sheetId="435" r:id="rId72"/>
    <sheet name="70" sheetId="436" r:id="rId73"/>
    <sheet name="71" sheetId="437" r:id="rId74"/>
    <sheet name="72" sheetId="438" r:id="rId75"/>
    <sheet name="73" sheetId="439" r:id="rId76"/>
    <sheet name="74" sheetId="440" r:id="rId77"/>
    <sheet name="75" sheetId="441" r:id="rId78"/>
    <sheet name="76" sheetId="442" r:id="rId79"/>
    <sheet name="77" sheetId="443" r:id="rId80"/>
    <sheet name="78" sheetId="444" r:id="rId81"/>
    <sheet name="79" sheetId="445" r:id="rId82"/>
    <sheet name="80" sheetId="446" r:id="rId83"/>
    <sheet name="81" sheetId="447" r:id="rId84"/>
    <sheet name="82" sheetId="448" r:id="rId85"/>
    <sheet name="83" sheetId="449" r:id="rId86"/>
    <sheet name="84" sheetId="450" r:id="rId87"/>
    <sheet name="85" sheetId="451" r:id="rId88"/>
    <sheet name="86" sheetId="452" r:id="rId89"/>
    <sheet name="87" sheetId="453" r:id="rId90"/>
    <sheet name="88" sheetId="258" r:id="rId91"/>
    <sheet name="89" sheetId="259" r:id="rId92"/>
    <sheet name="90" sheetId="231" r:id="rId93"/>
    <sheet name="91" sheetId="230" r:id="rId94"/>
    <sheet name="92" sheetId="135" r:id="rId95"/>
    <sheet name="93" sheetId="137" r:id="rId96"/>
    <sheet name="94" sheetId="140" r:id="rId97"/>
    <sheet name="95" sheetId="141" r:id="rId98"/>
    <sheet name="96" sheetId="422" r:id="rId99"/>
    <sheet name="97" sheetId="423" r:id="rId100"/>
    <sheet name="98" sheetId="420" r:id="rId101"/>
    <sheet name="99" sheetId="421" r:id="rId102"/>
    <sheet name="100" sheetId="189" r:id="rId103"/>
    <sheet name="101" sheetId="144" r:id="rId104"/>
    <sheet name="102" sheetId="146" r:id="rId105"/>
    <sheet name="103" sheetId="147" r:id="rId106"/>
    <sheet name="104" sheetId="296" r:id="rId107"/>
    <sheet name="105" sheetId="297" r:id="rId108"/>
    <sheet name="106" sheetId="298" r:id="rId109"/>
    <sheet name="107" sheetId="299" r:id="rId110"/>
    <sheet name="108" sheetId="300" r:id="rId111"/>
    <sheet name="109" sheetId="301" r:id="rId112"/>
    <sheet name="110" sheetId="310" r:id="rId113"/>
    <sheet name="111" sheetId="311" r:id="rId114"/>
    <sheet name="112" sheetId="302" r:id="rId115"/>
    <sheet name="113" sheetId="303" r:id="rId116"/>
    <sheet name="114" sheetId="304" r:id="rId117"/>
    <sheet name="115" sheetId="305" r:id="rId118"/>
    <sheet name="116" sheetId="424" r:id="rId119"/>
    <sheet name="117" sheetId="425" r:id="rId120"/>
    <sheet name="118" sheetId="306" r:id="rId121"/>
    <sheet name="119" sheetId="307" r:id="rId122"/>
    <sheet name="120" sheetId="308" r:id="rId123"/>
    <sheet name="121" sheetId="309" r:id="rId124"/>
    <sheet name="122" sheetId="316" r:id="rId125"/>
    <sheet name="123" sheetId="317" r:id="rId126"/>
    <sheet name="124" sheetId="399" r:id="rId127"/>
    <sheet name="125" sheetId="400" r:id="rId128"/>
    <sheet name="126" sheetId="409" r:id="rId129"/>
    <sheet name="127" sheetId="410" r:id="rId130"/>
    <sheet name="128" sheetId="426" r:id="rId131"/>
    <sheet name="129" sheetId="427" r:id="rId132"/>
    <sheet name="130" sheetId="428" r:id="rId133"/>
    <sheet name="131" sheetId="429" r:id="rId134"/>
    <sheet name="132" sheetId="430" r:id="rId135"/>
    <sheet name="133" sheetId="431" r:id="rId136"/>
    <sheet name="134" sheetId="432" r:id="rId137"/>
    <sheet name="135" sheetId="433" r:id="rId138"/>
    <sheet name="136" sheetId="454" r:id="rId139"/>
    <sheet name="137" sheetId="456" r:id="rId140"/>
    <sheet name="138" sheetId="458" r:id="rId141"/>
    <sheet name="139" sheetId="457" r:id="rId142"/>
  </sheets>
  <definedNames>
    <definedName name="_Toc10438777" localSheetId="3">'1'!#REF!</definedName>
    <definedName name="_Toc10438777" localSheetId="126">'124'!#REF!</definedName>
    <definedName name="_Toc10438779" localSheetId="4">'2'!#REF!</definedName>
    <definedName name="_Toc10438801" localSheetId="41">'39'!$A$2</definedName>
    <definedName name="_Toc10438801" localSheetId="42">'40'!$A$2</definedName>
    <definedName name="_Toc10438801" localSheetId="43">'41'!$A$2</definedName>
    <definedName name="_Toc10438805" localSheetId="52">'50'!$A$2</definedName>
    <definedName name="_Toc10438805" localSheetId="53">'51'!$A$2</definedName>
    <definedName name="_Toc10438805" localSheetId="54">'52'!$A$2</definedName>
    <definedName name="_Toc10438822" localSheetId="94">'92'!$A$2</definedName>
    <definedName name="_Toc119136708" localSheetId="96">'94'!$A$2</definedName>
    <definedName name="_Toc119136801" localSheetId="83">'81'!$A$2</definedName>
    <definedName name="_Toc119136807" localSheetId="71">'69'!$A$2</definedName>
    <definedName name="_Toc119136809" localSheetId="95">'93'!$A$2</definedName>
    <definedName name="_Toc119136811" localSheetId="103">'101'!$A$2</definedName>
    <definedName name="_Toc165081701" localSheetId="44">'42'!$A$2</definedName>
    <definedName name="_Toc165081701" localSheetId="45">'43'!$A$2</definedName>
    <definedName name="_Toc165081701" localSheetId="55">'53'!$A$2</definedName>
    <definedName name="_Toc165081701" localSheetId="56">'54'!$A$2</definedName>
    <definedName name="_Toc165081740" localSheetId="135">'133'!#REF!</definedName>
    <definedName name="_Toc217290755" localSheetId="6">'4'!#REF!</definedName>
    <definedName name="_Toc217290755" localSheetId="7">'5'!#REF!</definedName>
    <definedName name="_Toc217290808" localSheetId="78">'76'!#REF!</definedName>
    <definedName name="_Toc217290808" localSheetId="79">'77'!#REF!</definedName>
    <definedName name="_Toc217290808" localSheetId="84">'82'!#REF!</definedName>
    <definedName name="_Toc217290808" localSheetId="86">'84'!#REF!</definedName>
    <definedName name="_Toc217290892" localSheetId="81">'79'!$A$2</definedName>
    <definedName name="_Toc217290921" localSheetId="128">'126'!$A$2</definedName>
    <definedName name="_Toc217290921" localSheetId="129">'127'!$A$2</definedName>
    <definedName name="_Toc217290921" localSheetId="131">'129'!$A$2</definedName>
    <definedName name="_Toc277750718" localSheetId="5">'3'!#REF!</definedName>
    <definedName name="_Toc277750719" localSheetId="5">'3'!#REF!</definedName>
    <definedName name="_Toc277750741" localSheetId="12">'10'!$A$2</definedName>
    <definedName name="_Toc277750741" localSheetId="13">'11'!$A$2</definedName>
    <definedName name="_Toc277750741" localSheetId="14">'12'!#REF!</definedName>
    <definedName name="_Toc277750741" localSheetId="8">'6'!$A$2</definedName>
    <definedName name="_Toc277750741" localSheetId="9">'7'!$A$2</definedName>
    <definedName name="_Toc277750741" localSheetId="10">'8'!$A$2</definedName>
    <definedName name="_Toc277750741" localSheetId="11">'9'!$A$2</definedName>
    <definedName name="_Toc277750747" localSheetId="16">'14'!#REF!</definedName>
    <definedName name="_Toc277750749" localSheetId="17">'15'!#REF!</definedName>
    <definedName name="_Toc277750760" localSheetId="30">'28'!$A$2</definedName>
    <definedName name="_Toc277750761" localSheetId="31">'29'!#REF!</definedName>
    <definedName name="_Toc277750762" localSheetId="32">'30'!$A$2</definedName>
    <definedName name="_Toc277750799" localSheetId="48">'46'!$A$2</definedName>
    <definedName name="_Toc277750799" localSheetId="49">'47'!$A$2</definedName>
    <definedName name="_Toc277750799" localSheetId="59">'57'!$A$2</definedName>
    <definedName name="_Toc277750799" localSheetId="60">'58'!$A$2</definedName>
    <definedName name="_Toc277750801" localSheetId="68">'66'!$A$2</definedName>
    <definedName name="_Toc277750801" localSheetId="69">'67'!$A$2</definedName>
    <definedName name="_Toc277750810" localSheetId="61">'59'!$A$2</definedName>
    <definedName name="_Toc277750810" localSheetId="62">'60'!$A$2</definedName>
    <definedName name="_Toc277750810" localSheetId="63">'61'!$A$2</definedName>
    <definedName name="_Toc277750825" localSheetId="72">'70'!$A$2</definedName>
    <definedName name="_Toc277750825" localSheetId="73">'71'!$A$2</definedName>
    <definedName name="_Toc277750825" localSheetId="74">'72'!$A$2</definedName>
    <definedName name="_Toc277750825" localSheetId="75">'73'!$A$2</definedName>
    <definedName name="_Toc277750825" localSheetId="76">'74'!$A$2</definedName>
    <definedName name="_Toc277750825" localSheetId="77">'75'!$A$2</definedName>
    <definedName name="_Toc277750827" localSheetId="80">'78'!$A$2</definedName>
    <definedName name="_Toc277750830" localSheetId="85">'83'!#REF!</definedName>
    <definedName name="_Toc277750830" localSheetId="87">'85'!#REF!</definedName>
    <definedName name="_Toc277750838" localSheetId="70">'68'!$A$2</definedName>
    <definedName name="_Toc277750841" localSheetId="88">'86'!$A$2</definedName>
    <definedName name="_Toc277750854" localSheetId="97">'95'!$A$2</definedName>
    <definedName name="_Toc277750859" localSheetId="104">'102'!$A$2</definedName>
    <definedName name="_Toc277750860" localSheetId="105">'103'!$A$2</definedName>
    <definedName name="_Toc277750864" localSheetId="130">'128'!$A$2</definedName>
    <definedName name="_Toc277750867" localSheetId="132">'130'!$A$2</definedName>
    <definedName name="_Toc277750869" localSheetId="133">'131'!$A$2</definedName>
    <definedName name="_Toc277750870" localSheetId="136">'134'!#REF!</definedName>
    <definedName name="_Toc277750872" localSheetId="137">'135'!#REF!</definedName>
    <definedName name="_Toc59250718" localSheetId="82">'80'!$A$2</definedName>
    <definedName name="_Toc59250759" localSheetId="134">'132'!$A$2</definedName>
    <definedName name="OLE_LINK169" localSheetId="4">'2'!#REF!</definedName>
    <definedName name="OLE_LINK204" localSheetId="80">'78'!#REF!</definedName>
    <definedName name="OLE_LINK205" localSheetId="80">'78'!#REF!</definedName>
    <definedName name="OLE_LINK209" localSheetId="16">'14'!#REF!</definedName>
    <definedName name="OLE_LINK215" localSheetId="16">'14'!#REF!</definedName>
    <definedName name="OLE_LINK216" localSheetId="16">'14'!#REF!</definedName>
    <definedName name="OLE_LINK217" localSheetId="16">'14'!#REF!</definedName>
    <definedName name="OLE_LINK57" localSheetId="4">'2'!#REF!</definedName>
    <definedName name="OLE_LINK95" localSheetId="3">'1'!#REF!</definedName>
    <definedName name="OLE_LINK95" localSheetId="126">'124'!#REF!</definedName>
    <definedName name="_xlnm.Print_Area" localSheetId="3">'1'!$A$1:$I$60</definedName>
    <definedName name="_xlnm.Print_Area" localSheetId="12">'10'!$A$1:$G$14</definedName>
    <definedName name="_xlnm.Print_Area" localSheetId="102">'100'!$A$1:$N$38</definedName>
    <definedName name="_xlnm.Print_Area" localSheetId="103">'101'!$A$1:$N$21</definedName>
    <definedName name="_xlnm.Print_Area" localSheetId="104">'102'!$A$1:$O$34</definedName>
    <definedName name="_xlnm.Print_Area" localSheetId="105">'103'!$A$1:$N$23</definedName>
    <definedName name="_xlnm.Print_Area" localSheetId="106">'104'!$A$1:$O$39</definedName>
    <definedName name="_xlnm.Print_Area" localSheetId="107">'105'!$A$1:$O$24</definedName>
    <definedName name="_xlnm.Print_Area" localSheetId="108">'106'!$A$1:$Q$12</definedName>
    <definedName name="_xlnm.Print_Area" localSheetId="109">'107'!$A$1:$Q$14</definedName>
    <definedName name="_xlnm.Print_Area" localSheetId="110">'108'!$A$1:$N$20</definedName>
    <definedName name="_xlnm.Print_Area" localSheetId="111">'109'!$A$1:$N$20</definedName>
    <definedName name="_xlnm.Print_Area" localSheetId="13">'11'!$A$1:$G$14</definedName>
    <definedName name="_xlnm.Print_Area" localSheetId="112">'110'!$A$1:$N$14</definedName>
    <definedName name="_xlnm.Print_Area" localSheetId="113">'111'!$A$1:$M$14</definedName>
    <definedName name="_xlnm.Print_Area" localSheetId="114">'112'!$A$1:$N$20</definedName>
    <definedName name="_xlnm.Print_Area" localSheetId="115">'113'!$A$1:$N$20</definedName>
    <definedName name="_xlnm.Print_Area" localSheetId="116">'114'!$A$1:$N$20</definedName>
    <definedName name="_xlnm.Print_Area" localSheetId="117">'115'!$A$1:$N$20</definedName>
    <definedName name="_xlnm.Print_Area" localSheetId="118">'116'!$A$1:$N$9</definedName>
    <definedName name="_xlnm.Print_Area" localSheetId="119">'117'!$A$1:$N$9</definedName>
    <definedName name="_xlnm.Print_Area" localSheetId="120">'118'!$A$1:$N$20</definedName>
    <definedName name="_xlnm.Print_Area" localSheetId="121">'119'!$A$1:$N$20</definedName>
    <definedName name="_xlnm.Print_Area" localSheetId="14">'12'!$A$1:$Q$30</definedName>
    <definedName name="_xlnm.Print_Area" localSheetId="122">'120'!$A$1:$N$20</definedName>
    <definedName name="_xlnm.Print_Area" localSheetId="123">'121'!$A$1:$N$20</definedName>
    <definedName name="_xlnm.Print_Area" localSheetId="124">'122'!$A$1:$N$12</definedName>
    <definedName name="_xlnm.Print_Area" localSheetId="125">'123'!$A$1:$N$12</definedName>
    <definedName name="_xlnm.Print_Area" localSheetId="126">'124'!$A$1:$O$15</definedName>
    <definedName name="_xlnm.Print_Area" localSheetId="127">'125'!$A$1:$O$15</definedName>
    <definedName name="_xlnm.Print_Area" localSheetId="128">'126'!$A$1:$N$24</definedName>
    <definedName name="_xlnm.Print_Area" localSheetId="129">'127'!$A$1:$N$20</definedName>
    <definedName name="_xlnm.Print_Area" localSheetId="130">'128'!$A$1:$N$43</definedName>
    <definedName name="_xlnm.Print_Area" localSheetId="131">'129'!$A$1:$N$21</definedName>
    <definedName name="_xlnm.Print_Area" localSheetId="15">'13'!$A$1:$Q$23</definedName>
    <definedName name="_xlnm.Print_Area" localSheetId="132">'130'!$A$1:$Q$43</definedName>
    <definedName name="_xlnm.Print_Area" localSheetId="133">'131'!$A$1:$Q$23</definedName>
    <definedName name="_xlnm.Print_Area" localSheetId="134">'132'!$A$1:$G$101</definedName>
    <definedName name="_xlnm.Print_Area" localSheetId="135">'133'!$A$1:$E$59</definedName>
    <definedName name="_xlnm.Print_Area" localSheetId="136">'134'!$A$1:$G$97</definedName>
    <definedName name="_xlnm.Print_Area" localSheetId="137">'135'!$A$1:$G$55</definedName>
    <definedName name="_xlnm.Print_Area" localSheetId="138">'136'!$A$1:$M$19</definedName>
    <definedName name="_xlnm.Print_Area" localSheetId="139">'137'!$A$1:$M$19</definedName>
    <definedName name="_xlnm.Print_Area" localSheetId="140">'138'!$A$1:$M$33</definedName>
    <definedName name="_xlnm.Print_Area" localSheetId="141">'139'!$A$1:$M$33</definedName>
    <definedName name="_xlnm.Print_Area" localSheetId="16">'14'!$A$1:$Y$52</definedName>
    <definedName name="_xlnm.Print_Area" localSheetId="17">'15'!$A$1:$Y$22</definedName>
    <definedName name="_xlnm.Print_Area" localSheetId="18">'16'!$A$1:$Q$51</definedName>
    <definedName name="_xlnm.Print_Area" localSheetId="19">'17'!$A$1:$Q$18</definedName>
    <definedName name="_xlnm.Print_Area" localSheetId="20">'18'!$A$1:$S$12</definedName>
    <definedName name="_xlnm.Print_Area" localSheetId="21">'19'!$A$1:$S$12</definedName>
    <definedName name="_xlnm.Print_Area" localSheetId="4">'2'!$A$1:$G$56</definedName>
    <definedName name="_xlnm.Print_Area" localSheetId="22">'20'!$A$1:$G$39</definedName>
    <definedName name="_xlnm.Print_Area" localSheetId="23">'21'!$A$1:$G$24</definedName>
    <definedName name="_xlnm.Print_Area" localSheetId="24">'22'!$A$1:$G$40</definedName>
    <definedName name="_xlnm.Print_Area" localSheetId="25">'23'!$A$1:$G$25</definedName>
    <definedName name="_xlnm.Print_Area" localSheetId="26">'24'!$A$1:$U$14</definedName>
    <definedName name="_xlnm.Print_Area" localSheetId="27">'25'!$A$1:$U$14</definedName>
    <definedName name="_xlnm.Print_Area" localSheetId="28">'26'!$A$1:$I$12</definedName>
    <definedName name="_xlnm.Print_Area" localSheetId="29">'27'!$A$1:$I$12</definedName>
    <definedName name="_xlnm.Print_Area" localSheetId="30">'28'!$A$1:$M$21</definedName>
    <definedName name="_xlnm.Print_Area" localSheetId="31">'29'!$A$1:$M$21</definedName>
    <definedName name="_xlnm.Print_Area" localSheetId="5">'3'!$A$1:$G$23</definedName>
    <definedName name="_xlnm.Print_Area" localSheetId="32">'30'!$A$1:$I$17</definedName>
    <definedName name="_xlnm.Print_Area" localSheetId="33">'31'!$A$1:$U$14</definedName>
    <definedName name="_xlnm.Print_Area" localSheetId="34">'32'!$A$1:$U$14</definedName>
    <definedName name="_xlnm.Print_Area" localSheetId="35">'33'!$A$1:$AA$28</definedName>
    <definedName name="_xlnm.Print_Area" localSheetId="36">'34'!$A$1:$AA$19</definedName>
    <definedName name="_xlnm.Print_Area" localSheetId="37">'35'!$A$1:$AQ$12</definedName>
    <definedName name="_xlnm.Print_Area" localSheetId="38">'36'!$A$1:$AQ$12</definedName>
    <definedName name="_xlnm.Print_Area" localSheetId="39">'37'!$A$1:$K$12</definedName>
    <definedName name="_xlnm.Print_Area" localSheetId="40">'38'!$A$1:$M$12</definedName>
    <definedName name="_xlnm.Print_Area" localSheetId="41">'39'!$A$1:$N$58</definedName>
    <definedName name="_xlnm.Print_Area" localSheetId="6">'4'!$A$1:$M$18</definedName>
    <definedName name="_xlnm.Print_Area" localSheetId="42">'40'!$A$1:$N$23</definedName>
    <definedName name="_xlnm.Print_Area" localSheetId="43">'41'!$A$1:$O$12</definedName>
    <definedName name="_xlnm.Print_Area" localSheetId="44">'42'!$A$1:$AA$31</definedName>
    <definedName name="_xlnm.Print_Area" localSheetId="45">'43'!$A$1:$O$14</definedName>
    <definedName name="_xlnm.Print_Area" localSheetId="46">'44'!$A$1:$O$13</definedName>
    <definedName name="_xlnm.Print_Area" localSheetId="47">'45'!$A$1:$O$13</definedName>
    <definedName name="_xlnm.Print_Area" localSheetId="48">'46'!$A$1:$I$12</definedName>
    <definedName name="_xlnm.Print_Area" localSheetId="49">'47'!$A$1:$I$12</definedName>
    <definedName name="_xlnm.Print_Area" localSheetId="50">'48'!$A$1:$N$12</definedName>
    <definedName name="_xlnm.Print_Area" localSheetId="51">'49'!$A$1:$M$12</definedName>
    <definedName name="_xlnm.Print_Area" localSheetId="7">'5'!$A$1:$M$18</definedName>
    <definedName name="_xlnm.Print_Area" localSheetId="52">'50'!$A$1:$N$55</definedName>
    <definedName name="_xlnm.Print_Area" localSheetId="53">'51'!$A$1:$N$23</definedName>
    <definedName name="_xlnm.Print_Area" localSheetId="54">'52'!$A$1:$O$12</definedName>
    <definedName name="_xlnm.Print_Area" localSheetId="55">'53'!$A$1:$Y$30</definedName>
    <definedName name="_xlnm.Print_Area" localSheetId="56">'54'!$A$1:$N$14</definedName>
    <definedName name="_xlnm.Print_Area" localSheetId="57">'55'!$A$1:$O$11</definedName>
    <definedName name="_xlnm.Print_Area" localSheetId="58">'56'!$A$1:$O$11</definedName>
    <definedName name="_xlnm.Print_Area" localSheetId="59">'57'!$A$1:$I$12</definedName>
    <definedName name="_xlnm.Print_Area" localSheetId="60">'58'!$A$1:$I$12</definedName>
    <definedName name="_xlnm.Print_Area" localSheetId="61">'59'!$A$1:$Q$45</definedName>
    <definedName name="_xlnm.Print_Area" localSheetId="8">'6'!$A$1:$G$36</definedName>
    <definedName name="_xlnm.Print_Area" localSheetId="62">'60'!$A$1:$Q$24</definedName>
    <definedName name="_xlnm.Print_Area" localSheetId="63">'61'!$A$1:$S$12</definedName>
    <definedName name="_xlnm.Print_Area" localSheetId="64">'62'!$A$1:$M$10</definedName>
    <definedName name="_xlnm.Print_Area" localSheetId="65">'63'!$A$1:$N$10</definedName>
    <definedName name="_xlnm.Print_Area" localSheetId="66">'64'!$A$1:$N$10</definedName>
    <definedName name="_xlnm.Print_Area" localSheetId="67">'65'!$A$1:$N$10</definedName>
    <definedName name="_xlnm.Print_Area" localSheetId="68">'66'!$A$1:$N$18</definedName>
    <definedName name="_xlnm.Print_Area" localSheetId="69">'67'!$A$1:$N$18</definedName>
    <definedName name="_xlnm.Print_Area" localSheetId="70">'68'!$A$1:$N$54</definedName>
    <definedName name="_xlnm.Print_Area" localSheetId="71">'69'!$A$1:$N$21</definedName>
    <definedName name="_xlnm.Print_Area" localSheetId="9">'7'!$A$1:$G$23</definedName>
    <definedName name="_xlnm.Print_Area" localSheetId="72">'70'!$A$1:$G$56</definedName>
    <definedName name="_xlnm.Print_Area" localSheetId="73">'71'!$A$1:$G$21</definedName>
    <definedName name="_xlnm.Print_Area" localSheetId="74">'72'!$A$1:$G$18</definedName>
    <definedName name="_xlnm.Print_Area" localSheetId="75">'73'!$A$1:$G$18</definedName>
    <definedName name="_xlnm.Print_Area" localSheetId="76">'74'!$A$1:$N$56</definedName>
    <definedName name="_xlnm.Print_Area" localSheetId="77">'75'!$A$1:$N$23</definedName>
    <definedName name="_xlnm.Print_Area" localSheetId="78">'76'!$A$1:$N$38</definedName>
    <definedName name="_xlnm.Print_Area" localSheetId="79">'77'!$A$1:$N$23</definedName>
    <definedName name="_xlnm.Print_Area" localSheetId="80">'78'!$A$1:$AG$43</definedName>
    <definedName name="_xlnm.Print_Area" localSheetId="81">'79'!$A$1:$AI$27</definedName>
    <definedName name="_xlnm.Print_Area" localSheetId="10">'8'!$A$1:$G$30</definedName>
    <definedName name="_xlnm.Print_Area" localSheetId="82">'80'!$A$1:$N$38</definedName>
    <definedName name="_xlnm.Print_Area" localSheetId="83">'81'!$A$1:$N$23</definedName>
    <definedName name="_xlnm.Print_Area" localSheetId="84">'82'!$A$1:$N$36</definedName>
    <definedName name="_xlnm.Print_Area" localSheetId="85">'83'!$A$1:$N$21</definedName>
    <definedName name="_xlnm.Print_Area" localSheetId="86">'84'!$A$1:$N$36</definedName>
    <definedName name="_xlnm.Print_Area" localSheetId="87">'85'!$A$1:$N$21</definedName>
    <definedName name="_xlnm.Print_Area" localSheetId="88">'86'!$A$1:$U$20</definedName>
    <definedName name="_xlnm.Print_Area" localSheetId="89">'87'!$A$1:$U$20</definedName>
    <definedName name="_xlnm.Print_Area" localSheetId="90">'88'!$A$1:$N$11</definedName>
    <definedName name="_xlnm.Print_Area" localSheetId="91">'89'!$A$1:$N$11</definedName>
    <definedName name="_xlnm.Print_Area" localSheetId="11">'9'!$A$1:$G$23</definedName>
    <definedName name="_xlnm.Print_Area" localSheetId="92">'90'!$A$1:$N$12</definedName>
    <definedName name="_xlnm.Print_Area" localSheetId="93">'91'!$A$1:$N$12</definedName>
    <definedName name="_xlnm.Print_Area" localSheetId="94">'92'!$A$1:$N$57</definedName>
    <definedName name="_xlnm.Print_Area" localSheetId="95">'93'!$A$1:$O$23</definedName>
    <definedName name="_xlnm.Print_Area" localSheetId="96">'94'!$A$1:$N$39</definedName>
    <definedName name="_xlnm.Print_Area" localSheetId="97">'95'!$A$1:$N$23</definedName>
    <definedName name="_xlnm.Print_Area" localSheetId="98">'96'!$A$1:$N$9</definedName>
    <definedName name="_xlnm.Print_Area" localSheetId="99">'97'!$A$1:$N$9</definedName>
    <definedName name="_xlnm.Print_Area" localSheetId="100">'98'!$A$1:$N$10</definedName>
    <definedName name="_xlnm.Print_Area" localSheetId="101">'99'!$A$1:$N$10</definedName>
    <definedName name="_xlnm.Print_Area" localSheetId="1">Förklaringar!$A$1:$B$20</definedName>
    <definedName name="_xlnm.Print_Area" localSheetId="0">Försättsblad!$A$1:$J$37</definedName>
    <definedName name="_xlnm.Print_Area" localSheetId="2">Tabellförteckning!$A$1:$T$141</definedName>
  </definedNames>
  <calcPr calcId="152511" concurrentCalc="0"/>
</workbook>
</file>

<file path=xl/calcChain.xml><?xml version="1.0" encoding="utf-8"?>
<calcChain xmlns="http://schemas.openxmlformats.org/spreadsheetml/2006/main">
  <c r="G9" i="386" l="1"/>
  <c r="F9" i="386"/>
  <c r="E18" i="382"/>
  <c r="D18" i="382"/>
  <c r="G9" i="374"/>
  <c r="F9" i="374"/>
  <c r="G9" i="363"/>
  <c r="F9" i="363"/>
  <c r="I17" i="47"/>
  <c r="Y19" i="36"/>
  <c r="U19" i="36"/>
  <c r="Q19" i="36"/>
  <c r="M19" i="36"/>
  <c r="I19" i="36"/>
  <c r="W19" i="36"/>
  <c r="S19" i="36"/>
  <c r="O19" i="36"/>
  <c r="K19" i="36"/>
  <c r="G19" i="36"/>
  <c r="G18" i="141"/>
  <c r="F18" i="141"/>
  <c r="G17" i="141"/>
  <c r="F17" i="141"/>
  <c r="F6" i="363"/>
  <c r="G6" i="363"/>
  <c r="F7" i="363"/>
  <c r="G7" i="363"/>
  <c r="F8" i="363"/>
  <c r="G8" i="363"/>
  <c r="G8" i="386"/>
  <c r="F8" i="386"/>
  <c r="E17" i="382"/>
  <c r="C18" i="144"/>
  <c r="B18" i="144"/>
  <c r="C17" i="144"/>
  <c r="B17" i="144"/>
  <c r="K33" i="189"/>
  <c r="J33" i="189"/>
  <c r="I33" i="189"/>
  <c r="H33" i="189"/>
  <c r="C33" i="189"/>
  <c r="B33" i="189"/>
  <c r="K32" i="189"/>
  <c r="J32" i="189"/>
  <c r="I32" i="189"/>
  <c r="H32" i="189"/>
  <c r="C32" i="189"/>
  <c r="B32" i="189"/>
  <c r="G7" i="386"/>
  <c r="F7" i="386"/>
  <c r="G6" i="386"/>
  <c r="F6" i="386"/>
  <c r="D17" i="382"/>
  <c r="E16" i="382"/>
  <c r="D16" i="382"/>
  <c r="E15" i="382"/>
  <c r="D15" i="382"/>
  <c r="I14" i="382"/>
  <c r="H14" i="382"/>
  <c r="C14" i="382"/>
  <c r="B14" i="382"/>
  <c r="I13" i="382"/>
  <c r="H13" i="382"/>
  <c r="C13" i="382"/>
  <c r="B13" i="382"/>
  <c r="I12" i="382"/>
  <c r="H12" i="382"/>
  <c r="C12" i="382"/>
  <c r="B12" i="382"/>
  <c r="I11" i="382"/>
  <c r="H11" i="382"/>
  <c r="C11" i="382"/>
  <c r="B11" i="382"/>
  <c r="I10" i="382"/>
  <c r="H10" i="382"/>
  <c r="C10" i="382"/>
  <c r="B10" i="382"/>
  <c r="I9" i="382"/>
  <c r="H9" i="382"/>
  <c r="C9" i="382"/>
  <c r="B9" i="382"/>
  <c r="I8" i="382"/>
  <c r="H8" i="382"/>
  <c r="C8" i="382"/>
  <c r="B8" i="382"/>
  <c r="I7" i="382"/>
  <c r="H7" i="382"/>
  <c r="C7" i="382"/>
  <c r="B7" i="382"/>
  <c r="I6" i="382"/>
  <c r="H6" i="382"/>
  <c r="C6" i="382"/>
  <c r="B6" i="382"/>
  <c r="I35" i="381"/>
  <c r="H35" i="381"/>
  <c r="C35" i="381"/>
  <c r="B35" i="381"/>
  <c r="I34" i="381"/>
  <c r="H34" i="381"/>
  <c r="C34" i="381"/>
  <c r="B34" i="381"/>
  <c r="I33" i="381"/>
  <c r="H33" i="381"/>
  <c r="C33" i="381"/>
  <c r="B33" i="381"/>
  <c r="I32" i="381"/>
  <c r="H32" i="381"/>
  <c r="C32" i="381"/>
  <c r="B32" i="381"/>
  <c r="I31" i="381"/>
  <c r="H31" i="381"/>
  <c r="C31" i="381"/>
  <c r="B31" i="381"/>
  <c r="I30" i="381"/>
  <c r="H30" i="381"/>
  <c r="C30" i="381"/>
  <c r="B30" i="381"/>
  <c r="I29" i="381"/>
  <c r="H29" i="381"/>
  <c r="C29" i="381"/>
  <c r="B29" i="381"/>
  <c r="I28" i="381"/>
  <c r="H28" i="381"/>
  <c r="C28" i="381"/>
  <c r="B28" i="381"/>
  <c r="I27" i="381"/>
  <c r="H27" i="381"/>
  <c r="C27" i="381"/>
  <c r="B27" i="381"/>
  <c r="I26" i="381"/>
  <c r="H26" i="381"/>
  <c r="C26" i="381"/>
  <c r="B26" i="381"/>
  <c r="I25" i="381"/>
  <c r="H25" i="381"/>
  <c r="C25" i="381"/>
  <c r="B25" i="381"/>
  <c r="I24" i="381"/>
  <c r="H24" i="381"/>
  <c r="C24" i="381"/>
  <c r="B24" i="381"/>
  <c r="I23" i="381"/>
  <c r="H23" i="381"/>
  <c r="C23" i="381"/>
  <c r="B23" i="381"/>
  <c r="I22" i="381"/>
  <c r="H22" i="381"/>
  <c r="C22" i="381"/>
  <c r="B22" i="381"/>
  <c r="I21" i="381"/>
  <c r="H21" i="381"/>
  <c r="C21" i="381"/>
  <c r="B21" i="381"/>
  <c r="I20" i="381"/>
  <c r="H20" i="381"/>
  <c r="C20" i="381"/>
  <c r="B20" i="381"/>
  <c r="C19" i="381"/>
  <c r="B19" i="381"/>
  <c r="C18" i="381"/>
  <c r="B18" i="381"/>
  <c r="C17" i="381"/>
  <c r="B17" i="381"/>
  <c r="C16" i="381"/>
  <c r="B16" i="381"/>
  <c r="C15" i="381"/>
  <c r="B15" i="381"/>
  <c r="C14" i="381"/>
  <c r="B14" i="381"/>
  <c r="C13" i="381"/>
  <c r="B13" i="381"/>
  <c r="C12" i="381"/>
  <c r="B12" i="381"/>
  <c r="C11" i="381"/>
  <c r="B11" i="381"/>
  <c r="C10" i="381"/>
  <c r="B10" i="381"/>
  <c r="C9" i="381"/>
  <c r="B9" i="381"/>
  <c r="C8" i="381"/>
  <c r="B8" i="381"/>
  <c r="C7" i="381"/>
  <c r="B7" i="381"/>
  <c r="C6" i="381"/>
  <c r="B6" i="381"/>
  <c r="G8" i="374"/>
  <c r="F8" i="374"/>
  <c r="G7" i="374"/>
  <c r="F7" i="374"/>
  <c r="G6" i="374"/>
  <c r="F6" i="374"/>
  <c r="C18" i="361"/>
  <c r="B18" i="361"/>
  <c r="C17" i="361"/>
  <c r="B17" i="361"/>
  <c r="C16" i="361"/>
  <c r="B16" i="361"/>
  <c r="C15" i="361"/>
  <c r="B15" i="361"/>
  <c r="C14" i="361"/>
  <c r="B14" i="361"/>
  <c r="C13" i="361"/>
  <c r="B13" i="361"/>
  <c r="C12" i="361"/>
  <c r="B12" i="361"/>
  <c r="C11" i="361"/>
  <c r="B11" i="361"/>
  <c r="C10" i="361"/>
  <c r="B10" i="361"/>
  <c r="C9" i="361"/>
  <c r="B9" i="361"/>
  <c r="C6" i="361"/>
  <c r="B6" i="361"/>
  <c r="O14" i="265"/>
  <c r="N14" i="265"/>
  <c r="O13" i="265"/>
  <c r="N13" i="265"/>
  <c r="O12" i="265"/>
  <c r="N12" i="265"/>
  <c r="O11" i="265"/>
  <c r="N11" i="265"/>
  <c r="O10" i="265"/>
  <c r="N10" i="265"/>
  <c r="O9" i="265"/>
  <c r="N9" i="265"/>
  <c r="O8" i="265"/>
  <c r="N8" i="265"/>
  <c r="O7" i="265"/>
  <c r="N7" i="265"/>
  <c r="O6" i="265"/>
  <c r="N6" i="265"/>
  <c r="O22" i="264"/>
  <c r="N22" i="264"/>
  <c r="O21" i="264"/>
  <c r="N21" i="264"/>
  <c r="O20" i="264"/>
  <c r="N20" i="264"/>
  <c r="O16" i="264"/>
  <c r="N16" i="264"/>
  <c r="O15" i="264"/>
  <c r="N15" i="264"/>
  <c r="O14" i="264"/>
  <c r="N14" i="264"/>
  <c r="O13" i="264"/>
  <c r="N13" i="264"/>
  <c r="O12" i="264"/>
  <c r="N12" i="264"/>
  <c r="O11" i="264"/>
  <c r="N11" i="264"/>
  <c r="O10" i="264"/>
  <c r="N10" i="264"/>
  <c r="O9" i="264"/>
  <c r="N9" i="264"/>
  <c r="O8" i="264"/>
  <c r="N8" i="264"/>
  <c r="O7" i="264"/>
  <c r="N7" i="264"/>
  <c r="O6" i="264"/>
  <c r="N6" i="264"/>
</calcChain>
</file>

<file path=xl/sharedStrings.xml><?xml version="1.0" encoding="utf-8"?>
<sst xmlns="http://schemas.openxmlformats.org/spreadsheetml/2006/main" count="7735" uniqueCount="651">
  <si>
    <t>Ja (totalt)</t>
  </si>
  <si>
    <t>Ja, varje dag</t>
  </si>
  <si>
    <t>Ja, nästan varje dag</t>
  </si>
  <si>
    <t>Mellersta Sverige</t>
  </si>
  <si>
    <t>Norra Sverige</t>
  </si>
  <si>
    <t>Syskon</t>
  </si>
  <si>
    <t>Stockholms län</t>
  </si>
  <si>
    <t>Västra Götalands län</t>
  </si>
  <si>
    <t>Skåne län</t>
  </si>
  <si>
    <t>Södra Sverige</t>
  </si>
  <si>
    <t>n=</t>
  </si>
  <si>
    <t>Från syskon</t>
  </si>
  <si>
    <t>På annat sätt</t>
  </si>
  <si>
    <t>Annan vuxen som köpt ut</t>
  </si>
  <si>
    <t>Köper själv</t>
  </si>
  <si>
    <t>Ja, totalt</t>
  </si>
  <si>
    <t>Ja, enstaka glas</t>
  </si>
  <si>
    <t>Ja, mer än enstaka glas</t>
  </si>
  <si>
    <t>1 gång</t>
  </si>
  <si>
    <t>Aldrig</t>
  </si>
  <si>
    <t>Sprit</t>
  </si>
  <si>
    <t>Vin</t>
  </si>
  <si>
    <t>Starköl</t>
  </si>
  <si>
    <t>a) Sedan 1998 ingår blanddrycker i den totala årskonsumtionen.</t>
  </si>
  <si>
    <t>Folköl</t>
  </si>
  <si>
    <t>Totalt</t>
  </si>
  <si>
    <t>Nej</t>
  </si>
  <si>
    <t>Ja</t>
  </si>
  <si>
    <t>Årskurs 9</t>
  </si>
  <si>
    <t>Pojkar</t>
  </si>
  <si>
    <t>Flickor</t>
  </si>
  <si>
    <t>%</t>
  </si>
  <si>
    <t>2006A</t>
  </si>
  <si>
    <t>2006B</t>
  </si>
  <si>
    <t>Bearbetade formulär</t>
  </si>
  <si>
    <t>Icke-konsumenter</t>
  </si>
  <si>
    <t>Ej svar</t>
  </si>
  <si>
    <t>..</t>
  </si>
  <si>
    <t>.</t>
  </si>
  <si>
    <t>Ja, 1–2 gånger</t>
  </si>
  <si>
    <t xml:space="preserve"> </t>
  </si>
  <si>
    <t>Köper av kamrater</t>
  </si>
  <si>
    <t>Från kompisar</t>
  </si>
  <si>
    <t>Från föräldrar</t>
  </si>
  <si>
    <t>Annat</t>
  </si>
  <si>
    <t>Hasch</t>
  </si>
  <si>
    <t>Marijuana</t>
  </si>
  <si>
    <t>Heroin som röks</t>
  </si>
  <si>
    <t>Heroin som injiceras</t>
  </si>
  <si>
    <t>Kokain</t>
  </si>
  <si>
    <t>LSD</t>
  </si>
  <si>
    <t>Ecstasy</t>
  </si>
  <si>
    <t>GHB</t>
  </si>
  <si>
    <t>Både och</t>
  </si>
  <si>
    <t>Enbart cannabis- preparat</t>
  </si>
  <si>
    <t>Enbart annan narkotika</t>
  </si>
  <si>
    <t>Haft lust att pröva</t>
  </si>
  <si>
    <t>Ej haft lust att pröva</t>
  </si>
  <si>
    <t>Tveksam</t>
  </si>
  <si>
    <t>Bekant</t>
  </si>
  <si>
    <t>Läkare</t>
  </si>
  <si>
    <t>Okänd</t>
  </si>
  <si>
    <t>Mycket bra</t>
  </si>
  <si>
    <t>Ganska bra</t>
  </si>
  <si>
    <t>Ganska dåligt</t>
  </si>
  <si>
    <t>Mycket dåligt</t>
  </si>
  <si>
    <t>Någon gång per termin</t>
  </si>
  <si>
    <t>En gång i veckan</t>
  </si>
  <si>
    <t>Flera ggr i veckan</t>
  </si>
  <si>
    <t>Liter</t>
  </si>
  <si>
    <t xml:space="preserve">  </t>
  </si>
  <si>
    <t xml:space="preserve">Pojkar </t>
  </si>
  <si>
    <t>Från försäljare av smuggelcigaretter</t>
  </si>
  <si>
    <t>Amfeta-min</t>
  </si>
  <si>
    <t>1993</t>
  </si>
  <si>
    <t>1994</t>
  </si>
  <si>
    <t>1995</t>
  </si>
  <si>
    <t>1996</t>
  </si>
  <si>
    <t>1997</t>
  </si>
  <si>
    <t>1998</t>
  </si>
  <si>
    <t>1999</t>
  </si>
  <si>
    <t>2000</t>
  </si>
  <si>
    <t>2001</t>
  </si>
  <si>
    <t>2002</t>
  </si>
  <si>
    <t>2003</t>
  </si>
  <si>
    <t>2005</t>
  </si>
  <si>
    <t>2006</t>
  </si>
  <si>
    <t>2007</t>
  </si>
  <si>
    <t>2008</t>
  </si>
  <si>
    <t>2009</t>
  </si>
  <si>
    <t>2010</t>
  </si>
  <si>
    <t>2011</t>
  </si>
  <si>
    <t>2012A</t>
  </si>
  <si>
    <t>2012B</t>
  </si>
  <si>
    <t>2013</t>
  </si>
  <si>
    <t>Någon gång</t>
  </si>
  <si>
    <t>Senaste 12 månaderna</t>
  </si>
  <si>
    <t>Senaste 30 dagarna</t>
  </si>
  <si>
    <t>1983A</t>
  </si>
  <si>
    <t>1983B</t>
  </si>
  <si>
    <t>2000A</t>
  </si>
  <si>
    <t>2000B</t>
  </si>
  <si>
    <t>En gång i månaden</t>
  </si>
  <si>
    <t>2–3 ggr i månaden</t>
  </si>
  <si>
    <t>Ja, 3 gånger eller fler</t>
  </si>
  <si>
    <t>2004/2005</t>
  </si>
  <si>
    <t>2006/2007</t>
  </si>
  <si>
    <t>2008/2009</t>
  </si>
  <si>
    <t>2010/2011</t>
  </si>
  <si>
    <t>2012/2013</t>
  </si>
  <si>
    <t>Ja, folköl</t>
  </si>
  <si>
    <t>Ja, smugglad alkohol</t>
  </si>
  <si>
    <t>Ja, cigaretter</t>
  </si>
  <si>
    <t>Ja, hasch/marijuana</t>
  </si>
  <si>
    <t>Ja, anabola steroider</t>
  </si>
  <si>
    <t>Nej, inget av ovanstående</t>
  </si>
  <si>
    <t>Ingen risk</t>
  </si>
  <si>
    <t>Liten risk</t>
  </si>
  <si>
    <t>Måttlig risk</t>
  </si>
  <si>
    <t>Stor risk</t>
  </si>
  <si>
    <t>Vet ej</t>
  </si>
  <si>
    <t>-</t>
  </si>
  <si>
    <t>Mer än 20 gånger</t>
  </si>
  <si>
    <t>Ja, spice eller liknande rökmixar</t>
  </si>
  <si>
    <t>Ja, mefedron, metedron el. likn.</t>
  </si>
  <si>
    <t>Ja, annan nätdrog</t>
  </si>
  <si>
    <t>Ja - Totalt</t>
  </si>
  <si>
    <t>Röker dagligen</t>
  </si>
  <si>
    <t>Snusar dagligen</t>
  </si>
  <si>
    <t>Använt narkotika någon gång</t>
  </si>
  <si>
    <t>Använt narkotika de senaste 30 dagarna</t>
  </si>
  <si>
    <t>Haft lust att testa narkotika</t>
  </si>
  <si>
    <t>Från pojk-/flickvän, kompis el. kompisars syskon</t>
  </si>
  <si>
    <t>Från egna föräldrar (med lov)</t>
  </si>
  <si>
    <t>Från egna föräldrar (utan lov)</t>
  </si>
  <si>
    <t>Annan vuxen som bjöd</t>
  </si>
  <si>
    <t>Blanddrycker</t>
  </si>
  <si>
    <t>Ja, smuggelsprit</t>
  </si>
  <si>
    <t>Ja, smuggelöl</t>
  </si>
  <si>
    <t>Bensinstation</t>
  </si>
  <si>
    <t>Restaurang</t>
  </si>
  <si>
    <t>Annat ställe</t>
  </si>
  <si>
    <t>Mataffär/Närbutik</t>
  </si>
  <si>
    <t>Kiosk/Tobaksaffär/ Jourbutik</t>
  </si>
  <si>
    <t>Internet</t>
  </si>
  <si>
    <t>Blir bjuden av kamrater</t>
  </si>
  <si>
    <t>Från annan person (18 år eller äldre) som bjuder</t>
  </si>
  <si>
    <t xml:space="preserve">Annan person </t>
  </si>
  <si>
    <t>Publicerat:</t>
  </si>
  <si>
    <t>A</t>
  </si>
  <si>
    <t>n</t>
  </si>
  <si>
    <t>Förklaring:</t>
  </si>
  <si>
    <t>Begrepp:</t>
  </si>
  <si>
    <t>Kontakt:</t>
  </si>
  <si>
    <t>Nr:</t>
  </si>
  <si>
    <t>Dricker inte alkohol</t>
  </si>
  <si>
    <t>1 gång i månaden</t>
  </si>
  <si>
    <t>Ingen gång de senaste 12 månaderna</t>
  </si>
  <si>
    <t>Intensivkonsumerar minst 1 gång/ månad</t>
  </si>
  <si>
    <t>Någon gång i veckan</t>
  </si>
  <si>
    <t>Några gånger per år</t>
  </si>
  <si>
    <t>Mer sällan</t>
  </si>
  <si>
    <t>Någon/ett par ggr i månaden</t>
  </si>
  <si>
    <t>Konsumenter</t>
  </si>
  <si>
    <r>
      <t xml:space="preserve">Heroin </t>
    </r>
    <r>
      <rPr>
        <vertAlign val="superscript"/>
        <sz val="10"/>
        <color theme="1"/>
        <rFont val="Arial"/>
        <family val="2"/>
      </rPr>
      <t>b)</t>
    </r>
  </si>
  <si>
    <r>
      <t xml:space="preserve">Kompis el. pojk-/flickvän </t>
    </r>
    <r>
      <rPr>
        <vertAlign val="superscript"/>
        <sz val="10"/>
        <color theme="1"/>
        <rFont val="Arial"/>
        <family val="2"/>
      </rPr>
      <t>a)</t>
    </r>
  </si>
  <si>
    <t xml:space="preserve">a) Före år 2012B bestod alternativet endast av "kompis". Detta kan vara av betydelse för resultatjämförelser mellan de olika frågeperioderna. </t>
  </si>
  <si>
    <t xml:space="preserve">a) Före år 1995 löd frågan "Har du någon gång använt läkemedel i samband med alkohol?" Den förändrade frågeformuleringen kan vara av betydelse för resultatjämförelser mellan de olika frågeperioderna. </t>
  </si>
  <si>
    <t>a) Före 2012B fanns ej spice med som alternativ bland "annan narkotika". Detta kan vara av betydelse för resultatjämförelser mellan de olika frågeperioderna.</t>
  </si>
  <si>
    <t>1997A</t>
  </si>
  <si>
    <t>1997B</t>
  </si>
  <si>
    <r>
      <t>Flickor</t>
    </r>
    <r>
      <rPr>
        <sz val="10"/>
        <color theme="1"/>
        <rFont val="Arial"/>
        <family val="2"/>
      </rPr>
      <t xml:space="preserve">  </t>
    </r>
  </si>
  <si>
    <t>a) Före 2000 löd svarsalternativet ”Så där”.</t>
  </si>
  <si>
    <t>Brukar skolka, totalt</t>
  </si>
  <si>
    <t>a) Före år 2012B löd alternativet "Nej, aldrig".</t>
  </si>
  <si>
    <r>
      <t xml:space="preserve">Intensivkonsumtion av alkohol </t>
    </r>
    <r>
      <rPr>
        <vertAlign val="superscript"/>
        <sz val="10"/>
        <color indexed="8"/>
        <rFont val="Arial"/>
        <family val="2"/>
      </rPr>
      <t>c)</t>
    </r>
    <r>
      <rPr>
        <sz val="10"/>
        <color indexed="8"/>
        <rFont val="Arial"/>
        <family val="2"/>
      </rPr>
      <t xml:space="preserve"> någon gång i månaden el. oftare (%)</t>
    </r>
  </si>
  <si>
    <t>1989/1990</t>
  </si>
  <si>
    <t>1991/1992</t>
  </si>
  <si>
    <t>1993/1994</t>
  </si>
  <si>
    <t>1995/1996</t>
  </si>
  <si>
    <t>1997/1998</t>
  </si>
  <si>
    <t>2002/2003</t>
  </si>
  <si>
    <t>a) Södra Sverige utgörs av Jönköping, Kronoberg, Kalmar, Gotland, Blekinge samt Halland; Mellersta av Uppsala, Södermanland, Östergötland, Värmland, Örebro, Västmanland, Dalarna samt Gävleborg och Norra Sverige utgörs av Västernorrland, Jämtland, Västerbotten samt Norrbotten.</t>
  </si>
  <si>
    <t>b) Av tekniska skäl definieras alkoholkonsument här som att någon gång ha druckit alkohol (i övriga tabeller att ha druckit alkohol senaste 12 månaderna).</t>
  </si>
  <si>
    <t>c) Alkoholkonsumtion motsvarande minst en flaska vin vid ett och samma tillfälle. Frågans konstruktion ändrads 2012 och är inte jämförbar med tidigare år.</t>
  </si>
  <si>
    <r>
      <t xml:space="preserve">Cannabis </t>
    </r>
    <r>
      <rPr>
        <vertAlign val="superscript"/>
        <sz val="10"/>
        <color theme="1"/>
        <rFont val="Arial"/>
        <family val="2"/>
      </rPr>
      <t>a)</t>
    </r>
  </si>
  <si>
    <t>Po</t>
  </si>
  <si>
    <t>Fl</t>
  </si>
  <si>
    <t>2–4 gånger</t>
  </si>
  <si>
    <t>5–20 gånger</t>
  </si>
  <si>
    <t>1999/2001</t>
  </si>
  <si>
    <t xml:space="preserve">Ja, 1–2 gånger </t>
  </si>
  <si>
    <t>2–6 ggr de senaste 12 månaderna</t>
  </si>
  <si>
    <t>a) Mellan åren 2006–2012A löd frågan ”Händer det att du blir bjuden på alkohol hemma av dina föräldrar?” Frågeförändringen kan ha betydelse för resultatjämförelser mellan frågeperioderna.</t>
  </si>
  <si>
    <r>
      <t xml:space="preserve">Nej </t>
    </r>
    <r>
      <rPr>
        <vertAlign val="superscript"/>
        <sz val="10"/>
        <color theme="1"/>
        <rFont val="Arial"/>
        <family val="2"/>
      </rPr>
      <t>a)</t>
    </r>
  </si>
  <si>
    <r>
      <t xml:space="preserve">Andel
alkoholkonsumenter </t>
    </r>
    <r>
      <rPr>
        <vertAlign val="superscript"/>
        <sz val="10"/>
        <color indexed="8"/>
        <rFont val="Arial"/>
        <family val="2"/>
      </rPr>
      <t>b)</t>
    </r>
    <r>
      <rPr>
        <sz val="10"/>
        <color indexed="8"/>
        <rFont val="Arial"/>
        <family val="2"/>
      </rPr>
      <t xml:space="preserve"> (%)</t>
    </r>
  </si>
  <si>
    <t>Genomsnittskonsumtion i ren alkohol (l)</t>
  </si>
  <si>
    <t>1 gång de senaste 12 månaderna</t>
  </si>
  <si>
    <t>Gymnasiets år 2</t>
  </si>
  <si>
    <t>Kiosk/Tobaksaffär/Jourbutik</t>
  </si>
  <si>
    <t>Källa: CAN:s drogvaneundersökning bland skolelever.</t>
  </si>
  <si>
    <t>Annan, t.ex. langare</t>
  </si>
  <si>
    <r>
      <t xml:space="preserve">a) Tidigare år har det ej varit möjligt att sortera ut snusare som fyllt 18 år. För uppgifter om snusanskaffning bland samtliga snusare i Gymnasiets år 2 hänvisas till tidigare rapporter. Se t.ex. </t>
    </r>
    <r>
      <rPr>
        <i/>
        <sz val="10"/>
        <color theme="1"/>
        <rFont val="Arial"/>
        <family val="2"/>
      </rPr>
      <t>Skolelevers drogvanor 2011.</t>
    </r>
  </si>
  <si>
    <t>Från annan person (18 år eller äldre) som köper åt mig</t>
  </si>
  <si>
    <t>Tabellförteckning</t>
  </si>
  <si>
    <t>1 gång/vecka eller oftare</t>
  </si>
  <si>
    <t>ANDT-indikator</t>
  </si>
  <si>
    <t>a) T.o.m. 1977 års undersökning stod det ”5 burkar mellanöl” i frågan. "Fyra stora burkar starköl” tillkom 1988. "Fyra stora flaskor stark cider" tillkom 1997. T.o.m. år 1999 var alternativet för sprit "en halvflaska sprit (s.k. 'kvarting')". Dessa förändringar har skett för att motsvara tidsenliga dryckesvanor, och kan ha haft betydelse för resultatjämförelser mellan de olika tidsperioderna.</t>
  </si>
  <si>
    <t>Från försäljare av smuggelciga-retter</t>
  </si>
  <si>
    <t>a) Frågekonstruktionen ändrades 1972, 1981, 1986, 1994, 1998, 2007, och 2012B. En större skillnad var att under perioden 1994–1997 efterfrågades endast cannabis. Frågeförändringen kan ha betydelse för resultatjämförelser mellan perioderna.</t>
  </si>
  <si>
    <t>Tecken/märkning:</t>
  </si>
  <si>
    <t>1989A</t>
  </si>
  <si>
    <t>1989B</t>
  </si>
  <si>
    <t>Annan person</t>
  </si>
  <si>
    <t>Druckit smugglad sprit de senaste 12 månaderna</t>
  </si>
  <si>
    <t>Druckit hemtillverkad sprit senaste 12 månaderna</t>
  </si>
  <si>
    <r>
      <t xml:space="preserve">Andelen elever som vid ett och samma tillfälle druckit alkohol motsvarande minst 18 cl sprit (en halv kvarting) eller en helflaska vin eller fyra stora flaskor stark cider/alkoläsk eller fyra burkar starköl eller sex burkar folköl, efter kön. Gymnasiets år 2. 2004–2012A </t>
    </r>
    <r>
      <rPr>
        <b/>
        <vertAlign val="superscript"/>
        <sz val="10"/>
        <color indexed="8"/>
        <rFont val="Arial"/>
        <family val="2"/>
      </rPr>
      <t>a)</t>
    </r>
    <r>
      <rPr>
        <b/>
        <sz val="10"/>
        <color indexed="8"/>
        <rFont val="Arial"/>
        <family val="2"/>
      </rPr>
      <t>.</t>
    </r>
  </si>
  <si>
    <t>Beskrivning:</t>
  </si>
  <si>
    <t>Uppgift finns ej  (pga. att årskursen inte ingått i undersökningen, frågan inte har ställts, etc).</t>
  </si>
  <si>
    <t>Antal respondenter (bastal för beräkningen) i tabeller där filtreringar av totalmaterialet gjorts.</t>
  </si>
  <si>
    <t>Procenttal avrundat till 0,0 (dvs. svarsalternativet har angetts av minst en respondent men färre än 0,05 procent).</t>
  </si>
  <si>
    <t>Ingen frekvens (dvs. ingen respondent har angett svarsalternativet).</t>
  </si>
  <si>
    <t>Uppgift saknas eller är för osäker för att återges (t.ex. då respondentunderlaget understiger 50 individer).</t>
  </si>
  <si>
    <t>I de fall ett nytt formulär testats med en så kallad split-half (se t.ex. i CAN-rapport 134) redovisas det gamla formuläret som A. Tex. 2012A.</t>
  </si>
  <si>
    <t>I de fall ett nytt formulär testats med en så kallad split-half redovisas det nya formuläret som B. Tex. 2012B.</t>
  </si>
  <si>
    <t xml:space="preserve">B </t>
  </si>
  <si>
    <r>
      <t xml:space="preserve">Andelen elever som vid ett och samma tillfälle druckit alkohol motsvarande minst fyra stora burkar starköl/starkcider eller 18 cl (en halv kvarting) sprit eller en helflaska vin eller sex burkar folköl, efter kön </t>
    </r>
    <r>
      <rPr>
        <b/>
        <vertAlign val="superscript"/>
        <sz val="10"/>
        <color indexed="8"/>
        <rFont val="Arial"/>
        <family val="2"/>
      </rPr>
      <t>a)</t>
    </r>
    <r>
      <rPr>
        <b/>
        <sz val="10"/>
        <color indexed="8"/>
        <rFont val="Arial"/>
        <family val="2"/>
      </rPr>
      <t xml:space="preserve">. Årskurs 9. 1972–2012A </t>
    </r>
    <r>
      <rPr>
        <b/>
        <vertAlign val="superscript"/>
        <sz val="10"/>
        <color indexed="8"/>
        <rFont val="Arial"/>
        <family val="2"/>
      </rPr>
      <t>b)</t>
    </r>
    <r>
      <rPr>
        <b/>
        <sz val="10"/>
        <color indexed="8"/>
        <rFont val="Arial"/>
        <family val="2"/>
      </rPr>
      <t>.</t>
    </r>
  </si>
  <si>
    <t>Mataffär/
Närbutik</t>
  </si>
  <si>
    <t>a) Frågeformuleringen ändrades 1981 och 1983 vilket kan ha betydelse för resultatjämförelser mellan perioderna.</t>
  </si>
  <si>
    <t>Spice (el. likn.  rökmixar)</t>
  </si>
  <si>
    <t>Ja, flera gånger</t>
  </si>
  <si>
    <r>
      <t>Har du någonsin fått något av följande problem på grund av att du druckit alkohol</t>
    </r>
    <r>
      <rPr>
        <b/>
        <vertAlign val="superscript"/>
        <sz val="10"/>
        <color theme="1"/>
        <rFont val="Arial"/>
        <family val="2"/>
      </rPr>
      <t>a)</t>
    </r>
    <r>
      <rPr>
        <b/>
        <sz val="10"/>
        <color theme="1"/>
        <rFont val="Arial"/>
        <family val="2"/>
      </rPr>
      <t>? Årskurs 9. 1995-2012A.</t>
    </r>
  </si>
  <si>
    <t>Grälat</t>
  </si>
  <si>
    <r>
      <t>Råkat i slagsmål</t>
    </r>
    <r>
      <rPr>
        <vertAlign val="superscript"/>
        <sz val="10"/>
        <color theme="1"/>
        <rFont val="Arial"/>
        <family val="2"/>
      </rPr>
      <t>b)</t>
    </r>
  </si>
  <si>
    <t>Råkat ut för någon olycka eller skadats</t>
  </si>
  <si>
    <t>Tappat pengar eller värdesa-ker</t>
  </si>
  <si>
    <t>Förstört saker eller kläder</t>
  </si>
  <si>
    <t>Problem med förhålland-et till föräldrar</t>
  </si>
  <si>
    <t>Problem med förhålland-et till vänner</t>
  </si>
  <si>
    <t>Problem med förhålland-et till lärare</t>
  </si>
  <si>
    <t>Försämrade prestation-er i skolan eller på arbetet</t>
  </si>
  <si>
    <t>Lett till oönskat sex</t>
  </si>
  <si>
    <t>Lett till oskyddat sex</t>
  </si>
  <si>
    <t>Blivit berstulen eller rånad</t>
  </si>
  <si>
    <t>Lett till bråk med polisen</t>
  </si>
  <si>
    <t>a) År 2000-2010 var svarsalternativen Aldrig, 1 gång, 2 gånger och 3 ggr eller mer. År 2012B-2013 var alternativen Aldrig, 1 gång och 2 gånger eller mer.</t>
  </si>
  <si>
    <t>b) Före år 2007 ställdes frågan om man bråkat eller slagits istället för om man råkat i slagsmål.</t>
  </si>
  <si>
    <r>
      <t>Har du någonsin fått något av följande problem på grund av att du druckit alkohol</t>
    </r>
    <r>
      <rPr>
        <b/>
        <vertAlign val="superscript"/>
        <sz val="10"/>
        <color theme="1"/>
        <rFont val="Arial"/>
        <family val="2"/>
      </rPr>
      <t>a)</t>
    </r>
    <r>
      <rPr>
        <b/>
        <sz val="10"/>
        <color theme="1"/>
        <rFont val="Arial"/>
        <family val="2"/>
      </rPr>
      <t>? Gymnasiet år 2. 2004-2012A.</t>
    </r>
  </si>
  <si>
    <t>Problem med förhållan-det till vänner</t>
  </si>
  <si>
    <t>Problem med förhållan-det till lärare</t>
  </si>
  <si>
    <t>Råkat i slagsmål</t>
  </si>
  <si>
    <t>Medvetet skadat dig själv</t>
  </si>
  <si>
    <t>Medvetet skadat någon annan</t>
  </si>
  <si>
    <t>Blivit utsatt för våld</t>
  </si>
  <si>
    <t>Behövt uppsöka sjukhus eller akutmotta-gning</t>
  </si>
  <si>
    <t>Kört moped, bil eller annat motorfor-don</t>
  </si>
  <si>
    <t>Simmat på djupt vatten</t>
  </si>
  <si>
    <t>Råkat i gräl</t>
  </si>
  <si>
    <t>Råkat ut för olycka eller skadats</t>
  </si>
  <si>
    <t>Haft oönskat sex</t>
  </si>
  <si>
    <t>Haft oskyddat sex.</t>
  </si>
  <si>
    <t>Råkat i bråk med polisen</t>
  </si>
  <si>
    <t>Minst 1 gång/månad</t>
  </si>
  <si>
    <t>Ja, fått smaka</t>
  </si>
  <si>
    <r>
      <t xml:space="preserve">a) Tidigare år har det ej varit möjligt att selektera rökare som fyllt 18 år. För uppgifter om cigarettanskaffning bland samtliga rökare i Gymnasiets år 2 hänvisas till tidigare rapporter. Se t.ex. </t>
    </r>
    <r>
      <rPr>
        <i/>
        <sz val="10"/>
        <color theme="1"/>
        <rFont val="Arial"/>
        <family val="2"/>
      </rPr>
      <t>Skolelevers drogvanor 2011</t>
    </r>
    <r>
      <rPr>
        <sz val="10"/>
        <color theme="1"/>
        <rFont val="Arial"/>
        <family val="2"/>
      </rPr>
      <t>.</t>
    </r>
  </si>
  <si>
    <t>a) År 1997 och 2012 ändrades tobaksfrågorna. Den förändrade strukturen/formulering av frågorna kan vara av betydelse för resultatjämförelser mellan de olika frågeperioderna. Se tobaksavsnittet i rapporten Skolelevers drogvanor 2013.</t>
  </si>
  <si>
    <t>a)  Före formulär 2012B formulerades tobaksfrågorna på ett annat sätt. Den förändrade strukturen/formulering av frågorna kan vara av betydelse för resultatjämförelser mellan de olika frågeperioderna. Se tobaksavsnittet i rapporten Skolelevers drogvanor 2013.</t>
  </si>
  <si>
    <t>a) Frågekonstruktionen ändrades 2012B vilket kan ha betydelse för resultatjämförelser mellan perioderna.</t>
  </si>
  <si>
    <t xml:space="preserve">Till och med 2012A löd frågan "Har du sniffat någon gång?", därefter efterfrågas "sniffat/boffat". Frågeförändringen innebar att signifikant fler sniffare/boffare fångas in, vilket bör beaktas vid resultatjämförelser mellan de olika frågeperioderna. </t>
  </si>
  <si>
    <r>
      <rPr>
        <vertAlign val="superscript"/>
        <sz val="10"/>
        <color theme="1"/>
        <rFont val="Arial"/>
        <family val="2"/>
      </rPr>
      <t>a)</t>
    </r>
    <r>
      <rPr>
        <sz val="10"/>
        <color theme="1"/>
        <rFont val="Arial"/>
        <family val="2"/>
      </rPr>
      <t xml:space="preserve"> Mellan år 1973 och 1982 löd frågan "Sniffar du?" med alternativen "Ja", "Nej" och "Har slutat". Till och med 2012A löd frågan "Har du sniffat någon gång?", därefter efterfrågas "sniffat/boffat". Frågeförändringen 2012B innebar att signifikant fler sniffare/boffare fångas in, vilket bör beaktas vid resultatjämförelser mellan de olika frågeperioderna. </t>
    </r>
  </si>
  <si>
    <t>a) Perioden 2000–2006 fasta svarsalternativ, 1989–1999 samt 2007–2012A öppna svarsalternativ och från 2012B åter fasta svarsalternativ. Den förändrade frågestrukturen kan vara av betydelse för resultatjämförelser mellan de olika perioderna.</t>
  </si>
  <si>
    <t xml:space="preserve">b) Till och med 2012A endast sniffat. Frågeförändringen innebar att signifikant fler sniffare/boffare fångas in, vilket bör beaktas vid resultatjämförelser mellan de olika frågeperioderna. </t>
  </si>
  <si>
    <t>Ja, alkohol från Systembolaget</t>
  </si>
  <si>
    <r>
      <t xml:space="preserve">Ja, cigaretter </t>
    </r>
    <r>
      <rPr>
        <vertAlign val="superscript"/>
        <sz val="10"/>
        <color theme="1"/>
        <rFont val="Arial"/>
        <family val="2"/>
      </rPr>
      <t>a)</t>
    </r>
  </si>
  <si>
    <r>
      <t xml:space="preserve">Ja, folköl </t>
    </r>
    <r>
      <rPr>
        <vertAlign val="superscript"/>
        <sz val="10"/>
        <color theme="1"/>
        <rFont val="Arial"/>
        <family val="2"/>
      </rPr>
      <t>a)</t>
    </r>
  </si>
  <si>
    <t>a) Före 2014 ca 100 "prillor".</t>
  </si>
  <si>
    <r>
      <t xml:space="preserve">Varken bra eller
dåligt </t>
    </r>
    <r>
      <rPr>
        <vertAlign val="superscript"/>
        <sz val="10"/>
        <color theme="1"/>
        <rFont val="Arial"/>
        <family val="2"/>
      </rPr>
      <t>a)</t>
    </r>
  </si>
  <si>
    <t>2014</t>
  </si>
  <si>
    <t xml:space="preserve"> -</t>
  </si>
  <si>
    <r>
      <t xml:space="preserve">Kokain </t>
    </r>
    <r>
      <rPr>
        <vertAlign val="superscript"/>
        <sz val="10"/>
        <color theme="1"/>
        <rFont val="Arial"/>
        <family val="2"/>
      </rPr>
      <t>c)</t>
    </r>
  </si>
  <si>
    <r>
      <t xml:space="preserve">Sömn-/lugnande medel </t>
    </r>
    <r>
      <rPr>
        <vertAlign val="superscript"/>
        <sz val="10"/>
        <color theme="1"/>
        <rFont val="Arial"/>
        <family val="2"/>
      </rPr>
      <t>d)</t>
    </r>
  </si>
  <si>
    <t>c) Perioden 1990-1999 ingick även crack i kokain-kategorin.</t>
  </si>
  <si>
    <t>Under senaste 12 månaderna</t>
  </si>
  <si>
    <t>Under senaste 30 dagarna</t>
  </si>
  <si>
    <t>a) År 2007, 2012B och 2013 ändrades strukturen och frågeformuleringen för frågan om hemtillverkad sprit. Förändringarna av frågan har betydelse för resultatjämförelser mellan de olika frågeperioderna (se t.ex. CAN-rapport 134).</t>
  </si>
  <si>
    <t>Röker och/eller snusar</t>
  </si>
  <si>
    <t>a) Perioden 2007–2012A särskiljdes inte hasch och marijuana.</t>
  </si>
  <si>
    <t>a) Perioden 1989-1999 ingick även cannabisolja och perioden 2007–2012A särskiljdes inte hasch och marijuana.</t>
  </si>
  <si>
    <t>a) Före 2012B fanns ej spice med som alternativ bland "annan narkotika". Detta har betydelse för resultatjämförelser mellan de olika frågeperioderna.</t>
  </si>
  <si>
    <t>Snusat</t>
  </si>
  <si>
    <t>Rökt eller snusat</t>
  </si>
  <si>
    <r>
      <t xml:space="preserve">Sniffat/boffat </t>
    </r>
    <r>
      <rPr>
        <vertAlign val="superscript"/>
        <sz val="10"/>
        <color indexed="8"/>
        <rFont val="Arial"/>
        <family val="2"/>
      </rPr>
      <t>b)</t>
    </r>
  </si>
  <si>
    <t>Rökt en cigarett</t>
  </si>
  <si>
    <t>Druckit ett glas alkohol</t>
  </si>
  <si>
    <t>Varit berusad av alkohol</t>
  </si>
  <si>
    <t>Använt marijuana eller hasch</t>
  </si>
  <si>
    <r>
      <t xml:space="preserve">Nej, inget av ovanstående </t>
    </r>
    <r>
      <rPr>
        <vertAlign val="superscript"/>
        <sz val="10"/>
        <color theme="1"/>
        <rFont val="Arial"/>
        <family val="2"/>
      </rPr>
      <t>a)</t>
    </r>
  </si>
  <si>
    <t>a) Endast elever under 18 år är inkluderade.</t>
  </si>
  <si>
    <t>a) Ett standardglas motsvarar ca 12 gram alkohol.</t>
  </si>
  <si>
    <t xml:space="preserve">b) Sedan 2012B efterfrågas hur ofta eleverna intensivkonsumerat under de senaste 12 månaderna, medan frågan tidigare efterfrågade beteendets förekomst i nutid. Med den nya formuleringen uppmäts lägre nivåer. Skillnaden mellan de olika formuleringarna är statistiskt säkerställd. </t>
  </si>
  <si>
    <t>Ja, ibland</t>
  </si>
  <si>
    <t>a) Åren 1983, 1997 och 2012B ändrades tobaksfrågorna. Den förändrade strukturen/formulering av frågorna har betydelse för resultatjämförelser mellan de olika frågeperioderna. Från 2012B definieras en snusare som någon som snusat senaste 12 månaderna och sagt att den fortfarande snusar Se även tobaksavsnittet i rapporten Skolelevers drogvanor 2013.</t>
  </si>
  <si>
    <t>a) År 2012B ändrades tobaksfrågorna. Den förändrade strukturen/formulering av frågorna har betydelse för resultatjämförelser mellan de olika frågeperioderna. Från 2012B definieras en snusare som någon som snusat senaste 12 månaderna och sagt att den fortfarande snusar Se även tobaksavsnittet i rapporten Skolelevers drogvanor 2013.</t>
  </si>
  <si>
    <t>Ingen gång</t>
  </si>
  <si>
    <t>Varken bra eller
dåligt</t>
  </si>
  <si>
    <t>Varken röker eller snusar</t>
  </si>
  <si>
    <r>
      <t xml:space="preserve">Både röker </t>
    </r>
    <r>
      <rPr>
        <i/>
        <sz val="10"/>
        <color theme="1"/>
        <rFont val="Arial"/>
        <family val="2"/>
      </rPr>
      <t>och</t>
    </r>
    <r>
      <rPr>
        <sz val="10"/>
        <color theme="1"/>
        <rFont val="Arial"/>
        <family val="2"/>
      </rPr>
      <t xml:space="preserve"> snusar</t>
    </r>
  </si>
  <si>
    <t>2-20 ggr</t>
  </si>
  <si>
    <t>20+ggr</t>
  </si>
  <si>
    <t xml:space="preserve">a)  Före formulär 2012B formulerades frågan om vattenpipsrökning på ett annat sätt. Den förändrade strukturen/formulering av frågan kan vara av betydelse för resultatjämförelser mellan de olika frågeperioderna. </t>
  </si>
  <si>
    <r>
      <t xml:space="preserve">a) Före år 2004 löd frågan "Har du någon gång använt något av följande dopingmedel (som inte skrivits ut av läkare)?" med AAS som ett alternativ. Den förändrade frågestrukturen kan vara av betydelse för resultatjämförelser mellan de olika frågeperioderna. </t>
    </r>
    <r>
      <rPr>
        <vertAlign val="superscript"/>
        <sz val="10"/>
        <rFont val="Arial"/>
        <family val="2"/>
      </rPr>
      <t>a)</t>
    </r>
    <r>
      <rPr>
        <sz val="10"/>
        <rFont val="Arial"/>
        <family val="2"/>
      </rPr>
      <t xml:space="preserve"> Frågan har även genomgått marginella justeringar åren 1994, 1995, 1998 och 2012B.</t>
    </r>
  </si>
  <si>
    <t>a) Frågan genomgick marginella justeringar åren 2012B.</t>
  </si>
  <si>
    <t>Tabellrubrik</t>
  </si>
  <si>
    <t xml:space="preserve">a)  I formulär 2012B ändrades frågan från att mäta läkemedel av bensodiazepintyp till att endast fråga efter "receptbelagda sömnmedel eller lugnande medel", följt av relevanta exempel. Den förändrade formuleringen kan vara av betydelse för resultatjämförelser mellan de olika frågeperioderna. </t>
  </si>
  <si>
    <t xml:space="preserve">a) År 1989–2003 var frågan uppdelad på sömnmedel och lugnande medel men ändrades år 2004 till "Har du någon gång använt sömnmedel eller lugnande medel av bensodiazepintyp?". I formulär 2012B ändrades frågan från att mäta läkemedel av bensodiazepintyp till att endast fråga efter "receptbelagda sömnmedel eller lugnande medel", följt av relevanta exempel. Den förändrade formuleringen kan vara av betydelse för resultatjämförelser mellan de olika frågeperioderna. </t>
  </si>
  <si>
    <t>a) År 2012 ändrades tobaksfrågorna. Den förändrade strukturen/formulering av frågorna har betydelse för resultatjämförelser mellan de olika frågeperioderna. Från 2012B definieras en rökare som någon som rökt senaste 12 månaderna och sagt att den fortfarande röker. Se även tobaksavsnittet i rapporten Skolelevers drogvanor 2013.</t>
  </si>
  <si>
    <t>a) Åren 1983, 1997 och 2012 ändrades tobaksfrågorna. Den förändrade strukturen/formulering av frågorna har betydelse för resultatjämförelser mellan de olika frågeperioderna. Från 2012B definieras en rökare som någon som rökt senaste 12 månaderna och sagt att den fortfarande röker. Se även tobaksavsnittet i rapporten Skolelevers drogvanor 2013.</t>
  </si>
  <si>
    <r>
      <t>Röker och/eller snusar frekvent</t>
    </r>
    <r>
      <rPr>
        <vertAlign val="superscript"/>
        <sz val="10"/>
        <color theme="1"/>
        <rFont val="Arial"/>
        <family val="2"/>
      </rPr>
      <t>b)</t>
    </r>
  </si>
  <si>
    <t>Röker endast (snusar ej)</t>
  </si>
  <si>
    <t>Snusar endast (röker ej)</t>
  </si>
  <si>
    <t>Ej deltagande elever</t>
  </si>
  <si>
    <t>Åkt moped, bil eller annat motorfor-don med någon som varit berusad</t>
  </si>
  <si>
    <t xml:space="preserve">Åkt moped, bil eller annat motorfor-don med någon som varit berusad </t>
  </si>
  <si>
    <t>Poker på internet</t>
  </si>
  <si>
    <t>Casino på internet</t>
  </si>
  <si>
    <t>Övriga spel på internet</t>
  </si>
  <si>
    <t>Spelautomater (Jackvegas)</t>
  </si>
  <si>
    <t>Lotter (Triss)</t>
  </si>
  <si>
    <t>Lotto el. tips</t>
  </si>
  <si>
    <t>Övriga sportspel</t>
  </si>
  <si>
    <t>Från affär eller liknande (folköl)</t>
  </si>
  <si>
    <t>Från Systembolaget</t>
  </si>
  <si>
    <t>Från person som säljer insmugglad alkohol</t>
  </si>
  <si>
    <t>Från person som tillverkar alkohol själv (t.ex. hembränt)</t>
  </si>
  <si>
    <t>Från internet</t>
  </si>
  <si>
    <t>Införd från utlandet av t.ex. föräldrarna eller annan vuxen</t>
  </si>
  <si>
    <t>Införd från utlandet av mig själv</t>
  </si>
  <si>
    <t>Från restaurang</t>
  </si>
  <si>
    <t>Ja, hembränt</t>
  </si>
  <si>
    <t>Ja, hembränt och/eller smuggelsprit</t>
  </si>
  <si>
    <t xml:space="preserve">Andelen elever som spelat något av följande spel flera gånger i månaden eller oftare, de senaste 12 månaderna. Gymnasiets år 2. År 2005-2012. </t>
  </si>
  <si>
    <t>Mindre än 50 kr</t>
  </si>
  <si>
    <t>50-99 kr</t>
  </si>
  <si>
    <t>100-300 kr</t>
  </si>
  <si>
    <t>Mer än 300 kr</t>
  </si>
  <si>
    <t>Har inte spelat de senaste 30 dagarna</t>
  </si>
  <si>
    <t>Röker och/eller snusar ibland</t>
  </si>
  <si>
    <t>b) Röker/snusar dagligen eller nästan dagligen.</t>
  </si>
  <si>
    <t>a) År 2007, 2012B och 2013 ändrades strukturen och frågeformuleringen för frågan om smuggelsprit. Förändringarna av frågan har betydelse för resultatjämförelser mellan de olika frågeperioderna (se t.ex. CAN-rapport 134).</t>
  </si>
  <si>
    <t>a) År  2013 ändrades strukturen och frågeformuleringen för frågan om smuggelöl. Förändringarna av frågan har betydelse för resultatjämförelser mellan de olika frågeperioderna (se t.ex. CAN-rapport 134).</t>
  </si>
  <si>
    <t>a) År 2007, 2012 och 2013 ändrades strukturen och frågeformuleringen för frågorna om hemtillverkad sprit, smuggelsprit och smuggelöl. Förändringarna av frågan har betydelse för resultatjämförelser mellan de olika frågeperioderna (se t.ex. CAN-rapport 134).</t>
  </si>
  <si>
    <t>a) År 2007, 2012 och 2013 ändrades strukturen och frågeformuleringen för frågorna om hemtillverkad sprit, smuggelsprit och smuggelöl.  Förändringarna av frågan har betydelse för resultatjämförelser mellan de olika frågeperioderna (se t.ex. CAN-rapport 134).</t>
  </si>
  <si>
    <t>2012</t>
  </si>
  <si>
    <t xml:space="preserve">Bilagan innehåller resultat som används vid uppföljning av regeringens ANDT-strategi. OBS! Värden som redovisas i denna bilaga kan i vissa fall avvika något jämfört med de resultat som redovisas på www.andtuppfoljning.se. Detta beror delvis på att olika definitioner gjorts. </t>
  </si>
  <si>
    <t>Tillbaka till
innehållsförteckningen</t>
  </si>
  <si>
    <t>a) Frågeformuleringens förändring kan ha haft betydelse för jämförbarheten. Mellan åren 1971 och 2006 definierades man som alkoholkonsument om man druckit åtminstone 1 glas öl, 2 cl vin, 2 cl blanddrycker eller 2 cl sprit någon gång om året eller mer sällan (alkoläsk och stark cider inkluderades 1997) och fr o m 2007 om man druckit alkohol senaste 12 månaderna.</t>
  </si>
  <si>
    <t>a) Frågeformuleringens förändring kan ha haft betydelse för jämförbarheten. Mellan åren 2004 och 2006 definierades man som alkoholkonsument om man druckit åtminstone 1 glas öl, 2 cl vin, 2 cl blanddrycker eller 2 cl sprit någon gång om året eller mer sällan (alkoläsk och stark cider inkluderades 1997) och fr o m 2007 om man druckit alkohol senaste 12 månaderna.</t>
  </si>
  <si>
    <t>b) För värden för 2012B och 2013, se tabell 18.</t>
  </si>
  <si>
    <t>a) För värden för 2012B och 2013, se tabell 19.</t>
  </si>
  <si>
    <t xml:space="preserve">a) Pga tolkningsproblem har alternativet "Köpte själv på systembolaget" uteslutits ur redovisningen. </t>
  </si>
  <si>
    <r>
      <t xml:space="preserve">Ej svar </t>
    </r>
    <r>
      <rPr>
        <vertAlign val="superscript"/>
        <sz val="10"/>
        <color indexed="8"/>
        <rFont val="Arial"/>
        <family val="2"/>
      </rPr>
      <t>a)</t>
    </r>
  </si>
  <si>
    <t>a) Ej svar på filter- samt följdfrågor sedan 2012B.</t>
  </si>
  <si>
    <r>
      <t xml:space="preserve">Ej svar </t>
    </r>
    <r>
      <rPr>
        <vertAlign val="superscript"/>
        <sz val="10"/>
        <color theme="1"/>
        <rFont val="Arial"/>
        <family val="2"/>
      </rPr>
      <t>e)</t>
    </r>
  </si>
  <si>
    <r>
      <t xml:space="preserve">Smärtstillande medel </t>
    </r>
    <r>
      <rPr>
        <vertAlign val="superscript"/>
        <sz val="10"/>
        <color theme="1"/>
        <rFont val="Arial"/>
        <family val="2"/>
      </rPr>
      <t>d)</t>
    </r>
  </si>
  <si>
    <t>d) Receptbelagda läkemedel utan läkarordination (exempel ges).</t>
  </si>
  <si>
    <t>Kiosk/Tobaks-affär/Jourbutik</t>
  </si>
  <si>
    <t>Ej deltagande klasser</t>
  </si>
  <si>
    <t>a) Bortfallet av klasser redovisas från och med 2014 inklusive tekniskt bortfall. Åren dessförrinnan har detta hanterats på olika sätt.</t>
  </si>
  <si>
    <t>b) Individbortfallet beräknas utifån elevfrånvaron i de medverkande klasserna som rapporterats av läraren genom en så kallad klassrapport men inkluderar också elever som avstått ifrån att delta.</t>
  </si>
  <si>
    <t>b) Före 2007 var heroin uppdelat i alternativen ”heroin som röks” samt "heroin som injiceras".</t>
  </si>
  <si>
    <t>Åkt moped, bil eller annat motorfor-don med berusad förare</t>
  </si>
  <si>
    <t>Haft sex du ångrat dagen efter</t>
  </si>
  <si>
    <t>Ja, smuggelcider</t>
  </si>
  <si>
    <t>Ja, hembränt och/eller smuggelsprit och/eller smuggelöl</t>
  </si>
  <si>
    <t>2015</t>
  </si>
  <si>
    <t>a) År 2012B förändrades frågebatteriet då amfetamin- och ecstasyalternativen togs bort samtidigt som snus lades till. I 2015 års formulär efterfrågas även risken med att använda hasch eller marijuana varje helg. Den förändrade frågestrukturen kan vara av betydelse för resultatjämförelser mellan de olika perioderna.</t>
  </si>
  <si>
    <t xml:space="preserve">a) År 2012B förändrades frågebatteriet då amfetamin- och ecstasyalternativen togs bort samtidigt som snus lades till. Före 2012B ingick heller inte uttrycket boffa i frågeformuleringen. I 2015 års formulär efterfrågas även risken med att använda hasch eller marijuana varje helg. Dessa förändringar kan vara av betydelse för resultatjämförelser mellan de olika perioderna. </t>
  </si>
  <si>
    <t>Olika alkoholvanor och erfarenhet av att ha druckit hemtillverkad respektive smugglad alkohol fördelat på (grupper av) län a). Tvåårsmedelvärden. Procentuell fördelning samt medelvärde liter. Årskurs 9. 1989–2015.</t>
  </si>
  <si>
    <t>2014/2015</t>
  </si>
  <si>
    <t>Elevernas alkoholvanor fördelade på (grupper av) län a). Tvåårsmedelvärden. Procentuell fördelning samt medelvärde liter. Gymnasiets år 2. 2004–2015.</t>
  </si>
  <si>
    <t>Elevernas tobaks- och narkotikaanvändning fördelat på (grupper av) län a). Tvåårsmedelvärden. Procentuell fördelning. Årskurs 9. 1989–2015.</t>
  </si>
  <si>
    <t>Elevernas tobaks- och narkotikaanvändning fördelat på (grupper av) län a). Tvåårsmedelvärden. Procentuell fördelning. Gymnasiets år 2. 2004–2015.</t>
  </si>
  <si>
    <t>Ja, smuggelvin</t>
  </si>
  <si>
    <t>Ja, illegal alkohol (hembränt och/eller smuggelsprit och/eller smuggelö och/eller smuggelcider och/eller smuggelvin)</t>
  </si>
  <si>
    <t>isabella.gripe@can.se; clara.henriksson@can.se; siri.thor@can.se; anna.englund@can.se; ulf.guttormsson@can.se</t>
  </si>
  <si>
    <r>
      <t xml:space="preserve">Andelen elever som druckit alkohol de senaste 12 månaderna (alkoholkonsumenter) </t>
    </r>
    <r>
      <rPr>
        <b/>
        <vertAlign val="superscript"/>
        <sz val="10"/>
        <color indexed="8"/>
        <rFont val="Arial"/>
        <family val="2"/>
      </rPr>
      <t>a)</t>
    </r>
    <r>
      <rPr>
        <b/>
        <sz val="10"/>
        <color indexed="8"/>
        <rFont val="Arial"/>
        <family val="2"/>
      </rPr>
      <t xml:space="preserve"> efter kön.  Årskurs 9. 1971–2016.</t>
    </r>
  </si>
  <si>
    <r>
      <t xml:space="preserve">Andelen elever som druckit alkohol de senaste 12 månaderna (alkoholkonsumenter) </t>
    </r>
    <r>
      <rPr>
        <b/>
        <vertAlign val="superscript"/>
        <sz val="10"/>
        <color indexed="8"/>
        <rFont val="Arial"/>
        <family val="2"/>
      </rPr>
      <t>a)</t>
    </r>
    <r>
      <rPr>
        <b/>
        <sz val="10"/>
        <color indexed="8"/>
        <rFont val="Arial"/>
        <family val="2"/>
      </rPr>
      <t xml:space="preserve"> efter kön.  Gymnasiets år 2. 2004–2016.</t>
    </r>
  </si>
  <si>
    <t>Andelen elever som druckit alkohol någon gång, de senaste 12 månaderna eller de senaste 30 dagarna efter kön. Årskurs 9. 2007–2016.</t>
  </si>
  <si>
    <t>Andelen elever som druckit alkohol någon gång, de senaste 12 månaderna eller de senaste 30 dagarna efter kön. Gymnasiets år 2. 2007–2016.</t>
  </si>
  <si>
    <r>
      <t xml:space="preserve">Andelen elever som någon gång använt receptbelagda sömnmedel eller lugnande medel utan recept, efter kön </t>
    </r>
    <r>
      <rPr>
        <b/>
        <vertAlign val="superscript"/>
        <sz val="10"/>
        <color theme="1"/>
        <rFont val="Arial"/>
        <family val="2"/>
      </rPr>
      <t>a)</t>
    </r>
    <r>
      <rPr>
        <b/>
        <sz val="10"/>
        <color theme="1"/>
        <rFont val="Arial"/>
        <family val="2"/>
      </rPr>
      <t>. Årskurs 9. 1989–2016.</t>
    </r>
  </si>
  <si>
    <r>
      <t xml:space="preserve">Andelen elever som någon gång använt receptbelagda sömnmedel eller lugnande medel utan recept, efter kön </t>
    </r>
    <r>
      <rPr>
        <b/>
        <vertAlign val="superscript"/>
        <sz val="10"/>
        <color theme="1"/>
        <rFont val="Arial"/>
        <family val="2"/>
      </rPr>
      <t>a)</t>
    </r>
    <r>
      <rPr>
        <b/>
        <sz val="10"/>
        <color theme="1"/>
        <rFont val="Arial"/>
        <family val="2"/>
      </rPr>
      <t>. Gymnasiets år 2. 2004–2016.</t>
    </r>
  </si>
  <si>
    <r>
      <t xml:space="preserve">Andelen elever som använt receptbelagda smärtstillande medel utan läkarordination, efter kön </t>
    </r>
    <r>
      <rPr>
        <b/>
        <vertAlign val="superscript"/>
        <sz val="10"/>
        <color theme="1"/>
        <rFont val="Arial"/>
        <family val="2"/>
      </rPr>
      <t>a)</t>
    </r>
    <r>
      <rPr>
        <b/>
        <sz val="10"/>
        <color theme="1"/>
        <rFont val="Arial"/>
        <family val="2"/>
      </rPr>
      <t>. Gymnasiet år 2.  2015-2016.</t>
    </r>
  </si>
  <si>
    <t>Andelen elever som någon gång köpt en så kallad "nätdrog" via Internet (i enkäten även benämnt designerdroger, RC-droger, nya syntetiska droger), efter kön. Årskurs 9. 2013–2016.</t>
  </si>
  <si>
    <t>Andelen elever som någon gång köpt en så kallad "nätdrog" via Internet (i enkäten även benämnt designerdroger, RC-droger, nya syntetiska droger), efter kön. Gymnasiets år 2. 2016.</t>
  </si>
  <si>
    <t>Andelen elever som någon gång använt en så kallad "nätdrog" (i enkäten även kallat designerdroger, RC-droger, nya syntetiska droger), efter kön. Årskurs 9. 2012–2016.</t>
  </si>
  <si>
    <t>Andelen elever som någon gång använt en så kallad "nätdrog" (i enkäten även kallat designerdroger, RC-droger, nya syntetiska droger), efter kön. Gymnasiets år 2. 2012–2016.</t>
  </si>
  <si>
    <r>
      <t>Andelen elever som någon gång under de senaste 12 månaderna druckit hemtillverkad sprit (s k hembränt) efter kön</t>
    </r>
    <r>
      <rPr>
        <b/>
        <vertAlign val="superscript"/>
        <sz val="10"/>
        <color indexed="8"/>
        <rFont val="Arial"/>
        <family val="2"/>
      </rPr>
      <t>a)</t>
    </r>
    <r>
      <rPr>
        <b/>
        <sz val="10"/>
        <color indexed="8"/>
        <rFont val="Arial"/>
        <family val="2"/>
      </rPr>
      <t>. Årskurs 9. 1991–2016.</t>
    </r>
  </si>
  <si>
    <r>
      <t>Andelen elever som någon gång under de senaste 12 månaderna druckit hemtillverkad sprit (s k hembränt) efter kön</t>
    </r>
    <r>
      <rPr>
        <b/>
        <vertAlign val="superscript"/>
        <sz val="10"/>
        <color indexed="8"/>
        <rFont val="Arial"/>
        <family val="2"/>
      </rPr>
      <t>a)</t>
    </r>
    <r>
      <rPr>
        <b/>
        <sz val="10"/>
        <color indexed="8"/>
        <rFont val="Arial"/>
        <family val="2"/>
      </rPr>
      <t>. Gymnasiets år 2. 2004–2016.</t>
    </r>
  </si>
  <si>
    <r>
      <t xml:space="preserve">Andelen elever som någon gång under de senaste 12 månaderna druckit smuggelsprit efter kön </t>
    </r>
    <r>
      <rPr>
        <b/>
        <vertAlign val="superscript"/>
        <sz val="10"/>
        <color indexed="8"/>
        <rFont val="Arial"/>
        <family val="2"/>
      </rPr>
      <t>a)</t>
    </r>
    <r>
      <rPr>
        <b/>
        <sz val="10"/>
        <color indexed="8"/>
        <rFont val="Arial"/>
        <family val="2"/>
      </rPr>
      <t>. Årskurs 9. 1997–2016.</t>
    </r>
  </si>
  <si>
    <r>
      <t xml:space="preserve">Andelen elever som någon gång under de senaste 12 månaderna druckit smuggelsprit efter kön </t>
    </r>
    <r>
      <rPr>
        <b/>
        <vertAlign val="superscript"/>
        <sz val="10"/>
        <color indexed="8"/>
        <rFont val="Arial"/>
        <family val="2"/>
      </rPr>
      <t>a)</t>
    </r>
    <r>
      <rPr>
        <b/>
        <sz val="10"/>
        <color indexed="8"/>
        <rFont val="Arial"/>
        <family val="2"/>
      </rPr>
      <t>. Gymnasiet år 2. 2004–2016.</t>
    </r>
  </si>
  <si>
    <r>
      <t xml:space="preserve">Andelen elever som någon gång under de senaste 12 månaderna druckit smuggelöl efter kön </t>
    </r>
    <r>
      <rPr>
        <b/>
        <vertAlign val="superscript"/>
        <sz val="10"/>
        <color indexed="8"/>
        <rFont val="Arial"/>
        <family val="2"/>
      </rPr>
      <t>a)</t>
    </r>
    <r>
      <rPr>
        <b/>
        <sz val="10"/>
        <color indexed="8"/>
        <rFont val="Arial"/>
        <family val="2"/>
      </rPr>
      <t>. Årskurs 9. 2012–2016.</t>
    </r>
  </si>
  <si>
    <r>
      <t xml:space="preserve">Andelen elever som någon gång under de senaste 12 månaderna druckit smuggelöl efter kön </t>
    </r>
    <r>
      <rPr>
        <b/>
        <vertAlign val="superscript"/>
        <sz val="10"/>
        <color indexed="8"/>
        <rFont val="Arial"/>
        <family val="2"/>
      </rPr>
      <t>a)</t>
    </r>
    <r>
      <rPr>
        <b/>
        <sz val="10"/>
        <color indexed="8"/>
        <rFont val="Arial"/>
        <family val="2"/>
      </rPr>
      <t>. Gymnasiet år 2. 2012–2016.</t>
    </r>
  </si>
  <si>
    <r>
      <t xml:space="preserve">Andelen elever som under de senaste 12 månaderna druckit olika typer av illegal alkohol, efter kön </t>
    </r>
    <r>
      <rPr>
        <b/>
        <vertAlign val="superscript"/>
        <sz val="10"/>
        <color theme="1"/>
        <rFont val="Arial"/>
        <family val="2"/>
      </rPr>
      <t>a)</t>
    </r>
    <r>
      <rPr>
        <b/>
        <sz val="10"/>
        <color theme="1"/>
        <rFont val="Arial"/>
        <family val="2"/>
      </rPr>
      <t>. Årskurs 9. 1997–2016.</t>
    </r>
  </si>
  <si>
    <r>
      <t xml:space="preserve">Andelen elever som under de senaste 12 månaderna druckit olika typer av illegal alkohol, efter kön </t>
    </r>
    <r>
      <rPr>
        <b/>
        <vertAlign val="superscript"/>
        <sz val="10"/>
        <color theme="1"/>
        <rFont val="Arial"/>
        <family val="2"/>
      </rPr>
      <t>a)</t>
    </r>
    <r>
      <rPr>
        <b/>
        <sz val="10"/>
        <color theme="1"/>
        <rFont val="Arial"/>
        <family val="2"/>
      </rPr>
      <t>. Gymnasiets år 2. 2004–2016.</t>
    </r>
  </si>
  <si>
    <t>Andelen elever som, under de senaste 12 månaderna, vid ett och samma tillfälle druckit alkohol motsvarande minst fyra stora burkar starköl/starkcider eller 25 cl sprit eller en helflaska vin eller sex burkar folköl (sk "intensivkonsumtion"), efter kön. Årskurs 9. 2012–2016.</t>
  </si>
  <si>
    <t>Senaste gången du drack alkohol från Systembolaget hur fick du tag på den? Procentuell fördelning efter kön bland elever som druckit alkohol senaste 12 månaderna.  Årskurs 9. 2012–2016.</t>
  </si>
  <si>
    <t>Senaste gången du drack alkohol från Systembolaget hur fick du tag på den? Procentuell fördelning efter kön bland elever som druckit alkohol senaste 12 månaderna.  Gymnasiets år 2. 2012–2016.</t>
  </si>
  <si>
    <t xml:space="preserve">Andelen elever som köpt alkohol via internet senaste 12 månaderna efter kön. Årskurs 9. 2012–2016. </t>
  </si>
  <si>
    <t xml:space="preserve">Andelen elever som köpt alkohol via internet senaste 12 månaderna efter kön. Gymnasiets år 2. 2012–2016. </t>
  </si>
  <si>
    <r>
      <t xml:space="preserve">Andelen elever som använt viktminskningspreparat utan läkarordination, efter kön </t>
    </r>
    <r>
      <rPr>
        <b/>
        <vertAlign val="superscript"/>
        <sz val="10"/>
        <color theme="1"/>
        <rFont val="Arial"/>
        <family val="2"/>
      </rPr>
      <t>a)</t>
    </r>
    <r>
      <rPr>
        <b/>
        <sz val="10"/>
        <color theme="1"/>
        <rFont val="Arial"/>
        <family val="2"/>
      </rPr>
      <t>. Årskurs 9.  2014–2016.</t>
    </r>
  </si>
  <si>
    <r>
      <t xml:space="preserve">Andelen elever som använt viktminskningspreparat utan läkarordination, efter kön </t>
    </r>
    <r>
      <rPr>
        <b/>
        <vertAlign val="superscript"/>
        <sz val="10"/>
        <color theme="1"/>
        <rFont val="Arial"/>
        <family val="2"/>
      </rPr>
      <t>a)</t>
    </r>
    <r>
      <rPr>
        <b/>
        <sz val="10"/>
        <color theme="1"/>
        <rFont val="Arial"/>
        <family val="2"/>
      </rPr>
      <t>. Gymnasiet år 2.  2014–2016.</t>
    </r>
  </si>
  <si>
    <r>
      <t xml:space="preserve">Andelen elever som använt läkemedel i tillsammans med alkohol i berusningssyfte, efter kön </t>
    </r>
    <r>
      <rPr>
        <b/>
        <vertAlign val="superscript"/>
        <sz val="10"/>
        <color theme="1"/>
        <rFont val="Arial"/>
        <family val="2"/>
      </rPr>
      <t>a)</t>
    </r>
    <r>
      <rPr>
        <b/>
        <sz val="10"/>
        <color theme="1"/>
        <rFont val="Arial"/>
        <family val="2"/>
      </rPr>
      <t>. Årskurs 9.  1989–2016.</t>
    </r>
  </si>
  <si>
    <t>Andelen elever som använt läkemedel i tillsammans med alkohol i berusningssyfte, efter kön. Gymnasiets år 2.  2004–2016.</t>
  </si>
  <si>
    <r>
      <t xml:space="preserve">Andelen elever som använt anabola androgena steroider (AAS), efter kön </t>
    </r>
    <r>
      <rPr>
        <b/>
        <vertAlign val="superscript"/>
        <sz val="10"/>
        <color theme="1"/>
        <rFont val="Arial"/>
        <family val="2"/>
      </rPr>
      <t>a)</t>
    </r>
    <r>
      <rPr>
        <b/>
        <sz val="10"/>
        <color theme="1"/>
        <rFont val="Arial"/>
        <family val="2"/>
      </rPr>
      <t>. Årskurs 9. 1993–2016.</t>
    </r>
  </si>
  <si>
    <t>Andelen elever som använt anabola androgena steroider (AAS), efter kön. Gymnasiets år 2. 2004–2016.</t>
  </si>
  <si>
    <r>
      <t>Andelen elever som blivit bjudna på alkohol av sina föräldrar/vårdnadshavare under de senaste 12 månaderna efter kön.</t>
    </r>
    <r>
      <rPr>
        <b/>
        <vertAlign val="superscript"/>
        <sz val="10"/>
        <color indexed="8"/>
        <rFont val="Arial"/>
        <family val="2"/>
      </rPr>
      <t>a)</t>
    </r>
    <r>
      <rPr>
        <b/>
        <sz val="10"/>
        <color indexed="8"/>
        <rFont val="Arial"/>
        <family val="2"/>
      </rPr>
      <t xml:space="preserve"> Årskurs 9. 2006–2016.</t>
    </r>
  </si>
  <si>
    <r>
      <t>Andelen elever som blivit bjudna på alkohol av sina föräldrar/vårdnadshavare under de senaste 12 månaderna efter kön.</t>
    </r>
    <r>
      <rPr>
        <b/>
        <vertAlign val="superscript"/>
        <sz val="10"/>
        <color indexed="8"/>
        <rFont val="Arial"/>
        <family val="2"/>
      </rPr>
      <t>a)</t>
    </r>
    <r>
      <rPr>
        <b/>
        <sz val="10"/>
        <color indexed="8"/>
        <rFont val="Arial"/>
        <family val="2"/>
      </rPr>
      <t xml:space="preserve"> Gymnasiets år 2. 2006–2016.</t>
    </r>
  </si>
  <si>
    <t>Andelen elever som serverats alkohol på restaurang eller liknande i Sverige före sin 18-årsdag efter kön. Gymnasiets år 2. 2008–2016.</t>
  </si>
  <si>
    <r>
      <t xml:space="preserve">Andelen riskkonsumenter (druckit minst 9 standardglas (flickor) eller 14 standardglas </t>
    </r>
    <r>
      <rPr>
        <b/>
        <vertAlign val="superscript"/>
        <sz val="10"/>
        <color indexed="8"/>
        <rFont val="Arial"/>
        <family val="2"/>
      </rPr>
      <t>a)</t>
    </r>
    <r>
      <rPr>
        <b/>
        <sz val="10"/>
        <color indexed="8"/>
        <rFont val="Arial"/>
        <family val="2"/>
      </rPr>
      <t xml:space="preserve"> (pojkar) i veckan och/eller intensivkonsumerat månatligen), efter kön </t>
    </r>
    <r>
      <rPr>
        <b/>
        <vertAlign val="superscript"/>
        <sz val="10"/>
        <color indexed="8"/>
        <rFont val="Arial"/>
        <family val="2"/>
      </rPr>
      <t>b)</t>
    </r>
    <r>
      <rPr>
        <b/>
        <sz val="10"/>
        <color indexed="8"/>
        <rFont val="Arial"/>
        <family val="2"/>
      </rPr>
      <t>. Årskurs 9. 1989–2016.</t>
    </r>
  </si>
  <si>
    <r>
      <t xml:space="preserve">Andelen riskkonsumenter (druckit minst 9 standardglas (flickor) eller 14 standardglas </t>
    </r>
    <r>
      <rPr>
        <b/>
        <vertAlign val="superscript"/>
        <sz val="10"/>
        <color indexed="8"/>
        <rFont val="Arial"/>
        <family val="2"/>
      </rPr>
      <t>a)</t>
    </r>
    <r>
      <rPr>
        <b/>
        <sz val="10"/>
        <color indexed="8"/>
        <rFont val="Arial"/>
        <family val="2"/>
      </rPr>
      <t xml:space="preserve"> (pojkar) i veckan och/eller intensivkonsumerat månatligen), efter kön </t>
    </r>
    <r>
      <rPr>
        <b/>
        <vertAlign val="superscript"/>
        <sz val="10"/>
        <color indexed="8"/>
        <rFont val="Arial"/>
        <family val="2"/>
      </rPr>
      <t>b)</t>
    </r>
    <r>
      <rPr>
        <b/>
        <sz val="10"/>
        <color indexed="8"/>
        <rFont val="Arial"/>
        <family val="2"/>
      </rPr>
      <t>. Gymnasiets år 2. 2004–2016.</t>
    </r>
  </si>
  <si>
    <r>
      <t xml:space="preserve">Andelen högkonsumenter (flickor; minst 9 standardglas, pojkar; minst 14 standardglas </t>
    </r>
    <r>
      <rPr>
        <b/>
        <vertAlign val="superscript"/>
        <sz val="10"/>
        <color indexed="8"/>
        <rFont val="Arial"/>
        <family val="2"/>
      </rPr>
      <t>a)</t>
    </r>
    <r>
      <rPr>
        <b/>
        <sz val="10"/>
        <color indexed="8"/>
        <rFont val="Arial"/>
        <family val="2"/>
      </rPr>
      <t xml:space="preserve">  i veckan), efter kön. Årskurs 9. 1989–2016.</t>
    </r>
  </si>
  <si>
    <r>
      <t xml:space="preserve">Andelen högkonsumenter (flickor; minst 9 standardglas, pojkar; minst 14 standardglas </t>
    </r>
    <r>
      <rPr>
        <b/>
        <vertAlign val="superscript"/>
        <sz val="10"/>
        <color indexed="8"/>
        <rFont val="Arial"/>
        <family val="2"/>
      </rPr>
      <t>a)</t>
    </r>
    <r>
      <rPr>
        <b/>
        <sz val="10"/>
        <color indexed="8"/>
        <rFont val="Arial"/>
        <family val="2"/>
      </rPr>
      <t xml:space="preserve">  i veckan, efter kön. Gymnasiets år 2. 2004–2016.</t>
    </r>
  </si>
  <si>
    <r>
      <t>Antal deltagande, andel ej deltagande elever i de medverkande klasserna samt klassbortfallet i procent. 1971–2016</t>
    </r>
    <r>
      <rPr>
        <b/>
        <vertAlign val="superscript"/>
        <sz val="10"/>
        <color indexed="8"/>
        <rFont val="Arial"/>
        <family val="2"/>
      </rPr>
      <t>a)</t>
    </r>
    <r>
      <rPr>
        <b/>
        <sz val="10"/>
        <color indexed="8"/>
        <rFont val="Arial"/>
        <family val="2"/>
      </rPr>
      <t>.</t>
    </r>
  </si>
  <si>
    <r>
      <t xml:space="preserve">Genomsnittlig total årskonsumtion mätt i liter ren alkohol (100%) samt olika dryckers andel av den totala alkoholkonsumtionen efter kön </t>
    </r>
    <r>
      <rPr>
        <b/>
        <vertAlign val="superscript"/>
        <sz val="10"/>
        <color indexed="8"/>
        <rFont val="Arial"/>
        <family val="2"/>
      </rPr>
      <t>a)</t>
    </r>
    <r>
      <rPr>
        <b/>
        <sz val="10"/>
        <color indexed="8"/>
        <rFont val="Arial"/>
        <family val="2"/>
      </rPr>
      <t>. Årskurs 9. 1977–2016.</t>
    </r>
  </si>
  <si>
    <t>Genomsnittlig total årskonsumtion mätt i liter ren alkohol (100%) samt olika dryckers andel av den totala alkoholkonsumtionen efter kön. Gymnasiets år 2. 2004–2016.</t>
  </si>
  <si>
    <t>Antal deltagande, andel ej deltagande elever i de medverkande klasserna samt klassbortfallet i procent. 1971–2016a).</t>
  </si>
  <si>
    <t>Andelen elever som, under de senaste 12 månaderna, vid ett och samma tillfälle druckit alkohol motsvarande minst fyra stora burkar starköl/starkcider eller 25 cl sprit eller en helflaska vin eller sex burkar folköl (sk "intensivkonsumtion"), efter kön. Gymnasiets år 2. 2012–2016.</t>
  </si>
  <si>
    <t>Blivit fotad/filmad i en pinsam el. kränkande situation</t>
  </si>
  <si>
    <t>Har något av följande hänt i samband med att du druckit alkohol under de senaste 12 månaderna? Gymnasiets år 2. 2012B–2016.</t>
  </si>
  <si>
    <t>Har något av följande hänt i samband med att du druckit alkohol under de senaste 12 månaderna? Årskurs 9. 2012B–2016.</t>
  </si>
  <si>
    <r>
      <t xml:space="preserve">Hur stor risk tror du det är att människor skadar sig själva, fysiskt eller på annat sätt om, de röker 10 cigaretter eller mer per dag </t>
    </r>
    <r>
      <rPr>
        <b/>
        <vertAlign val="superscript"/>
        <sz val="10"/>
        <color theme="1"/>
        <rFont val="Arial"/>
        <family val="2"/>
      </rPr>
      <t>a)</t>
    </r>
    <r>
      <rPr>
        <b/>
        <sz val="10"/>
        <color theme="1"/>
        <rFont val="Arial"/>
        <family val="2"/>
      </rPr>
      <t xml:space="preserve">. Gymnasiets år 2. Procentuell fördelning efter kön. 2007–2016. </t>
    </r>
  </si>
  <si>
    <r>
      <t xml:space="preserve">Hur stor risk tror du det är att människor skadar sig själva, fysiskt eller på annat sätt, om de röker 10 cigaretter eller mer per dag </t>
    </r>
    <r>
      <rPr>
        <b/>
        <vertAlign val="superscript"/>
        <sz val="10"/>
        <color theme="1"/>
        <rFont val="Arial"/>
        <family val="2"/>
      </rPr>
      <t>a)</t>
    </r>
    <r>
      <rPr>
        <b/>
        <sz val="10"/>
        <color theme="1"/>
        <rFont val="Arial"/>
        <family val="2"/>
      </rPr>
      <t>. Procentuell fördelning efter kön. Årskurs 9. 2007–2016.</t>
    </r>
  </si>
  <si>
    <r>
      <t>Hur stor risk tror du det är att människor skadar sig själva, fysiskt eller på annat sätt, om de snusar 3 dosor (ca 75 "prillor"</t>
    </r>
    <r>
      <rPr>
        <b/>
        <vertAlign val="superscript"/>
        <sz val="10"/>
        <color theme="1"/>
        <rFont val="Arial"/>
        <family val="2"/>
      </rPr>
      <t>a)</t>
    </r>
    <r>
      <rPr>
        <b/>
        <sz val="10"/>
        <color theme="1"/>
        <rFont val="Arial"/>
        <family val="2"/>
      </rPr>
      <t xml:space="preserve">) per vecka. Procentuell fördelning efter kön. Årskurs 9. 2012–2016. </t>
    </r>
  </si>
  <si>
    <r>
      <t xml:space="preserve">Hur stor risk tror du det är att människor skadar sig själva, fysiskt eller på annat sätt, om de berusar sig på alkohol varje helg </t>
    </r>
    <r>
      <rPr>
        <b/>
        <vertAlign val="superscript"/>
        <sz val="10"/>
        <color theme="1"/>
        <rFont val="Arial"/>
        <family val="2"/>
      </rPr>
      <t>a)</t>
    </r>
    <r>
      <rPr>
        <b/>
        <sz val="10"/>
        <color theme="1"/>
        <rFont val="Arial"/>
        <family val="2"/>
      </rPr>
      <t xml:space="preserve">.  Procentuell fördelning efter kön. Årskurs 9. 2007–2016. </t>
    </r>
  </si>
  <si>
    <r>
      <t xml:space="preserve">Hur stor risk tror du det är att människor skadar sig själva, fysiskt eller på annat sätt, om de provar marijuana eller hasch 1–2 gånger </t>
    </r>
    <r>
      <rPr>
        <b/>
        <vertAlign val="superscript"/>
        <sz val="10"/>
        <color theme="1"/>
        <rFont val="Arial"/>
        <family val="2"/>
      </rPr>
      <t>a)</t>
    </r>
    <r>
      <rPr>
        <b/>
        <sz val="10"/>
        <color theme="1"/>
        <rFont val="Arial"/>
        <family val="2"/>
      </rPr>
      <t>.  Procentuell fördelning efter kön. Årskurs 9. 2007–2016.</t>
    </r>
  </si>
  <si>
    <t>Hur stor risk tror du det är att människor skadar sig själva, fysiskt eller på annat sätt, om de använder marijuana eller hasch varje helg?  Procentuell fördelning efter kön. Årskurs 9. 2015-2016.</t>
  </si>
  <si>
    <r>
      <t xml:space="preserve">Hur stor risk tror du det är att människor skadar sig själva, fysiskt eller på annat, sätt om de provar heroin 1–2 gånger </t>
    </r>
    <r>
      <rPr>
        <b/>
        <vertAlign val="superscript"/>
        <sz val="10"/>
        <color theme="1"/>
        <rFont val="Arial"/>
        <family val="2"/>
      </rPr>
      <t>a)</t>
    </r>
    <r>
      <rPr>
        <b/>
        <sz val="10"/>
        <color theme="1"/>
        <rFont val="Arial"/>
        <family val="2"/>
      </rPr>
      <t xml:space="preserve">. Procentuell fördelning efter kön. Årskurs 9. 2007–2016. </t>
    </r>
  </si>
  <si>
    <r>
      <t xml:space="preserve">Hur stor risk tror du det är att människor skadar sig själva, fysiskt eller på annat sätt, om de provar att sniffa/boffa 1–2 gånger </t>
    </r>
    <r>
      <rPr>
        <b/>
        <vertAlign val="superscript"/>
        <sz val="10"/>
        <color theme="1"/>
        <rFont val="Arial"/>
        <family val="2"/>
      </rPr>
      <t>a)</t>
    </r>
    <r>
      <rPr>
        <b/>
        <sz val="10"/>
        <color theme="1"/>
        <rFont val="Arial"/>
        <family val="2"/>
      </rPr>
      <t>. Procentuell fördelning efter kön. Årskurs 9. 2007–2016.</t>
    </r>
  </si>
  <si>
    <r>
      <t>Hur stor risk tror du det är att människor skadar sig själva, fysiskt eller på annat sätt, om de snusar 3 dosor (ca 75 "prillor"</t>
    </r>
    <r>
      <rPr>
        <b/>
        <vertAlign val="superscript"/>
        <sz val="10"/>
        <color theme="1"/>
        <rFont val="Arial"/>
        <family val="2"/>
      </rPr>
      <t>a)</t>
    </r>
    <r>
      <rPr>
        <b/>
        <sz val="10"/>
        <color theme="1"/>
        <rFont val="Arial"/>
        <family val="2"/>
      </rPr>
      <t xml:space="preserve">) per vecka. Procentuell fördelning efter kön. Gymnasiets år 2. 2012–2016. </t>
    </r>
  </si>
  <si>
    <r>
      <t xml:space="preserve">Hur stor risk tror du det är att människor skadar sig själva, fysiskt eller på annat sätt, om de berusar sig på alkohol varje helg </t>
    </r>
    <r>
      <rPr>
        <b/>
        <vertAlign val="superscript"/>
        <sz val="10"/>
        <color theme="1"/>
        <rFont val="Arial"/>
        <family val="2"/>
      </rPr>
      <t>a)</t>
    </r>
    <r>
      <rPr>
        <b/>
        <sz val="10"/>
        <color theme="1"/>
        <rFont val="Arial"/>
        <family val="2"/>
      </rPr>
      <t xml:space="preserve">. Procentuell fördelning efter kön. Gymnasiets år 2. 2007–2016. </t>
    </r>
  </si>
  <si>
    <r>
      <t xml:space="preserve">Hur stor risk tror du det är att människor skadar sig själva, fysiskt eller på annat sätt, om de provar marijuana eller hasch 1–2 gånger </t>
    </r>
    <r>
      <rPr>
        <b/>
        <vertAlign val="superscript"/>
        <sz val="10"/>
        <color theme="1"/>
        <rFont val="Arial"/>
        <family val="2"/>
      </rPr>
      <t>a)</t>
    </r>
    <r>
      <rPr>
        <b/>
        <sz val="10"/>
        <color theme="1"/>
        <rFont val="Arial"/>
        <family val="2"/>
      </rPr>
      <t xml:space="preserve">.  Procentuell fördelning efter kön. Gymnasiets år 2. 2007–2016. </t>
    </r>
  </si>
  <si>
    <r>
      <t xml:space="preserve">Hur stor risk tror du det är att människor skadar sig själva, fysiskt eller på annat sätt, om de provar heroin 1–2 gånger </t>
    </r>
    <r>
      <rPr>
        <b/>
        <vertAlign val="superscript"/>
        <sz val="10"/>
        <color theme="1"/>
        <rFont val="Arial"/>
        <family val="2"/>
      </rPr>
      <t>a)</t>
    </r>
    <r>
      <rPr>
        <b/>
        <sz val="10"/>
        <color theme="1"/>
        <rFont val="Arial"/>
        <family val="2"/>
      </rPr>
      <t>. Procentuell fördelning efter kön. Gymnasiets år 2. 2007–2016.</t>
    </r>
  </si>
  <si>
    <r>
      <t xml:space="preserve">Hur stor risk tror du det är att människor skadar sig själva, fysiskt eller på annat sätt, om de provar att sniffa/boffa 1–2 gånger </t>
    </r>
    <r>
      <rPr>
        <b/>
        <vertAlign val="superscript"/>
        <sz val="10"/>
        <color theme="1"/>
        <rFont val="Arial"/>
        <family val="2"/>
      </rPr>
      <t>a)</t>
    </r>
    <r>
      <rPr>
        <b/>
        <sz val="10"/>
        <color theme="1"/>
        <rFont val="Arial"/>
        <family val="2"/>
      </rPr>
      <t>. Procentuell fördelning efter kön. Gymnasiets år 2. 2007–2016.</t>
    </r>
  </si>
  <si>
    <t>Hur stor risk tror du det är att människor skadar sig själva, fysiskt eller på annat sätt, om de använder marijuana eller hasch varje helg?  Procentuell fördelning efter kön. Gymnasiets år 2. 2015-2016.</t>
  </si>
  <si>
    <t>Andelen elever som någon gång rökt cigaretter efter kön. Årskurs 9. 2012–2016.</t>
  </si>
  <si>
    <t>Andelen elever som någon gång rökt cigaretter efter kön. Gymnasiets år 2. 2012–2016.</t>
  </si>
  <si>
    <r>
      <t xml:space="preserve">Andelen elever som röker efter kön </t>
    </r>
    <r>
      <rPr>
        <b/>
        <vertAlign val="superscript"/>
        <sz val="10"/>
        <color indexed="8"/>
        <rFont val="Arial"/>
        <family val="2"/>
      </rPr>
      <t>a)</t>
    </r>
    <r>
      <rPr>
        <b/>
        <sz val="10"/>
        <color indexed="8"/>
        <rFont val="Arial"/>
        <family val="2"/>
      </rPr>
      <t>. Årskurs 9. 1971–2016.</t>
    </r>
  </si>
  <si>
    <r>
      <t xml:space="preserve">Andelen elever som röker efter kön </t>
    </r>
    <r>
      <rPr>
        <b/>
        <vertAlign val="superscript"/>
        <sz val="10"/>
        <color indexed="8"/>
        <rFont val="Arial"/>
        <family val="2"/>
      </rPr>
      <t>a)</t>
    </r>
    <r>
      <rPr>
        <b/>
        <sz val="10"/>
        <color indexed="8"/>
        <rFont val="Arial"/>
        <family val="2"/>
      </rPr>
      <t>. Gymnasiets år 2. 2004–2016.</t>
    </r>
  </si>
  <si>
    <t>Andelen elever i gymnasiets år 2 under 18 år som röker. Efter kön.  2012–2016.</t>
  </si>
  <si>
    <r>
      <t>Anskaffning av cigaretter bland rökare</t>
    </r>
    <r>
      <rPr>
        <b/>
        <vertAlign val="superscript"/>
        <sz val="10"/>
        <color theme="1"/>
        <rFont val="Arial"/>
        <family val="2"/>
      </rPr>
      <t>a)</t>
    </r>
    <r>
      <rPr>
        <b/>
        <sz val="10"/>
        <color theme="1"/>
        <rFont val="Arial"/>
        <family val="2"/>
      </rPr>
      <t>. Procentuell fördelning efter kön. Årskurs 9. 1997–2016.</t>
    </r>
  </si>
  <si>
    <r>
      <t xml:space="preserve">Anskaffning av cigaretter bland rökare i gymnasiets år 2 som är under 18 år. Procentuell fördelning efter kön. 2012–2016 </t>
    </r>
    <r>
      <rPr>
        <b/>
        <vertAlign val="superscript"/>
        <sz val="10"/>
        <color theme="1"/>
        <rFont val="Arial"/>
        <family val="2"/>
      </rPr>
      <t>a)</t>
    </r>
    <r>
      <rPr>
        <b/>
        <sz val="10"/>
        <color theme="1"/>
        <rFont val="Arial"/>
        <family val="2"/>
      </rPr>
      <t>.</t>
    </r>
  </si>
  <si>
    <t>Var har du köpt cigaretter? Procentuell fördelning efter kön bland rökare som svarat att de vanligen köper cigaretter själva. Årskurs 9.  2013–2016.</t>
  </si>
  <si>
    <t>Var har du köpt cigaretter? Procentuell fördelning efter kön bland rökare under 18 år som svarat att de vanligen köper cigaretter själva. Gymnasiets år 2. 2013–2016.</t>
  </si>
  <si>
    <t>Andelen rökare som vill sluta röka, efter kön. Årskurs 9. 2012–2016.</t>
  </si>
  <si>
    <t>Andelen rökare som vill sluta röka, efter kön. Gymnasiets år 2. 2012–2016.</t>
  </si>
  <si>
    <t>Andelen elever som snusat någon gång, de senaste 12 månaderna eller de senaste 30 dagarna efter kön.  Årskurs 9. 2012–2016.</t>
  </si>
  <si>
    <t>Andelen elever som snusat någon gång, de senaste 12 månaderna eller de senaste 30 dagarna efter kön.  Gymnasiets år 2. 2012–2016.</t>
  </si>
  <si>
    <r>
      <t xml:space="preserve">Andelen elever som snusar efter kön </t>
    </r>
    <r>
      <rPr>
        <b/>
        <vertAlign val="superscript"/>
        <sz val="10"/>
        <color theme="1"/>
        <rFont val="Arial"/>
        <family val="2"/>
      </rPr>
      <t>a)</t>
    </r>
    <r>
      <rPr>
        <b/>
        <sz val="10"/>
        <color theme="1"/>
        <rFont val="Arial"/>
        <family val="2"/>
      </rPr>
      <t>. Årskurs 9. 1974–2016.</t>
    </r>
  </si>
  <si>
    <r>
      <t xml:space="preserve">Andelen elever som snusar, efter kön </t>
    </r>
    <r>
      <rPr>
        <b/>
        <vertAlign val="superscript"/>
        <sz val="10"/>
        <color theme="1"/>
        <rFont val="Arial"/>
        <family val="2"/>
      </rPr>
      <t>a)</t>
    </r>
    <r>
      <rPr>
        <b/>
        <sz val="10"/>
        <color theme="1"/>
        <rFont val="Arial"/>
        <family val="2"/>
      </rPr>
      <t>. Gymnasiets år 2. 2004–2016.</t>
    </r>
  </si>
  <si>
    <t xml:space="preserve">Andelen elever i gymnasiets år 2 under 18 år som snusar. Efter kön, 2012–2016. </t>
  </si>
  <si>
    <r>
      <t>Anskaffning av snus bland snusare</t>
    </r>
    <r>
      <rPr>
        <b/>
        <vertAlign val="superscript"/>
        <sz val="10"/>
        <color theme="1"/>
        <rFont val="Arial"/>
        <family val="2"/>
      </rPr>
      <t>a)</t>
    </r>
    <r>
      <rPr>
        <b/>
        <sz val="10"/>
        <color theme="1"/>
        <rFont val="Arial"/>
        <family val="2"/>
      </rPr>
      <t>. Procentuell fördelning efter kön. Årskurs 9. 1997–2016.</t>
    </r>
  </si>
  <si>
    <r>
      <t xml:space="preserve">Anskaffning av snus bland snusare i gymnasiets år 2 som är under 18 år </t>
    </r>
    <r>
      <rPr>
        <b/>
        <vertAlign val="superscript"/>
        <sz val="10"/>
        <color theme="1"/>
        <rFont val="Arial"/>
        <family val="2"/>
      </rPr>
      <t>a)</t>
    </r>
    <r>
      <rPr>
        <b/>
        <sz val="10"/>
        <color theme="1"/>
        <rFont val="Arial"/>
        <family val="2"/>
      </rPr>
      <t>. Procentuell fördelning efter kön. 2012–2016.</t>
    </r>
  </si>
  <si>
    <t>Var har du köpt snus? Procentuell fördelning efter kön bland snusare som svarat att de vanligen köper snus själva. Årskurs 9. 2013–2016.</t>
  </si>
  <si>
    <t>Var har du köpt snus? Procentuell fördelning efter kön bland snusare under 18 år som svarat att de vanligen köper snus själva. Gymnasiets år 2. 2013–2016.</t>
  </si>
  <si>
    <t>Andelen snusare som vill sluta snusa efter kön. Årskurs 9. 2012–2016.</t>
  </si>
  <si>
    <t>Andelen snusare som vill sluta snusa efter kön. Gymnasiets år 2. 2012–2016.</t>
  </si>
  <si>
    <r>
      <t xml:space="preserve">Tobaksvanor </t>
    </r>
    <r>
      <rPr>
        <b/>
        <vertAlign val="superscript"/>
        <sz val="10"/>
        <color theme="1"/>
        <rFont val="Arial"/>
        <family val="2"/>
      </rPr>
      <t>a)</t>
    </r>
    <r>
      <rPr>
        <b/>
        <sz val="10"/>
        <color theme="1"/>
        <rFont val="Arial"/>
        <family val="2"/>
      </rPr>
      <t>. Procentuell fördelning efter kön. Årskurs 9. 1984–2016.</t>
    </r>
  </si>
  <si>
    <r>
      <t xml:space="preserve">Tobaksvanor </t>
    </r>
    <r>
      <rPr>
        <b/>
        <vertAlign val="superscript"/>
        <sz val="10"/>
        <color theme="1"/>
        <rFont val="Arial"/>
        <family val="2"/>
      </rPr>
      <t>a)</t>
    </r>
    <r>
      <rPr>
        <b/>
        <sz val="10"/>
        <color theme="1"/>
        <rFont val="Arial"/>
        <family val="2"/>
      </rPr>
      <t>. Procentuell fördelning efter kön. Gymnasiets år 2. 2004–2016.</t>
    </r>
  </si>
  <si>
    <t>Tobaksvanor. Procentuell fördelning efter kön bland elever i gymnasiets år 2 som är under 18 år. 2012–2016.</t>
  </si>
  <si>
    <t>Andelen elever som någon gång använt e-cigaretter efter kön. Årskurs 9. 2014–2016.</t>
  </si>
  <si>
    <t>Andelen rökande elever som någon gång använt e-cigaretter efter kön. Årskurs 9. 2014-2016.</t>
  </si>
  <si>
    <t>Andelen elever som någon gång använt e-cigaretter efter kön. Gymnasiets år 2. 2014–2016.</t>
  </si>
  <si>
    <t>Andelen rökande elever som någon gång använt e-cigaretter efter kön. Gymnasiets år 2. 2014–2016.</t>
  </si>
  <si>
    <r>
      <t>Andelen elever som rökt vattenpipa</t>
    </r>
    <r>
      <rPr>
        <b/>
        <vertAlign val="superscript"/>
        <sz val="10"/>
        <color theme="1"/>
        <rFont val="Arial"/>
        <family val="2"/>
      </rPr>
      <t xml:space="preserve">a) </t>
    </r>
    <r>
      <rPr>
        <b/>
        <sz val="10"/>
        <color theme="1"/>
        <rFont val="Arial"/>
        <family val="2"/>
      </rPr>
      <t>efter kön. Årskurs 9. 2009–2016.</t>
    </r>
  </si>
  <si>
    <t>Andelen elever som rökt vattenpipa efter kön. Gymnasiets år 2. 2009–2016.</t>
  </si>
  <si>
    <r>
      <t xml:space="preserve">Andelen elever som sniffat/boffat, efter kön </t>
    </r>
    <r>
      <rPr>
        <b/>
        <vertAlign val="superscript"/>
        <sz val="10"/>
        <color theme="1"/>
        <rFont val="Arial"/>
        <family val="2"/>
      </rPr>
      <t>a)</t>
    </r>
    <r>
      <rPr>
        <b/>
        <sz val="10"/>
        <color theme="1"/>
        <rFont val="Arial"/>
        <family val="2"/>
      </rPr>
      <t>. Årskurs 9. 1971–2016.</t>
    </r>
  </si>
  <si>
    <r>
      <t xml:space="preserve">Andelen elever som sniffat/boffat, efter kön </t>
    </r>
    <r>
      <rPr>
        <b/>
        <vertAlign val="superscript"/>
        <sz val="10"/>
        <color theme="1"/>
        <rFont val="Arial"/>
        <family val="2"/>
      </rPr>
      <t>a)</t>
    </r>
    <r>
      <rPr>
        <b/>
        <sz val="10"/>
        <color theme="1"/>
        <rFont val="Arial"/>
        <family val="2"/>
      </rPr>
      <t>. Gymnasiets år 2.  2004–2016.</t>
    </r>
  </si>
  <si>
    <r>
      <t xml:space="preserve">Andelen elever som debuterat med respektive beteende vid 13 års ålder eller tidigare, efter kön </t>
    </r>
    <r>
      <rPr>
        <b/>
        <vertAlign val="superscript"/>
        <sz val="10"/>
        <color indexed="8"/>
        <rFont val="Arial"/>
        <family val="2"/>
      </rPr>
      <t>a)</t>
    </r>
    <r>
      <rPr>
        <b/>
        <sz val="10"/>
        <color indexed="8"/>
        <rFont val="Arial"/>
        <family val="2"/>
      </rPr>
      <t>. Årskurs 9. 1989–2016.</t>
    </r>
  </si>
  <si>
    <r>
      <t xml:space="preserve">Andelen elever som debuterat med respektive beteende vid 13 års ålder eller tidigare, efter kön </t>
    </r>
    <r>
      <rPr>
        <b/>
        <vertAlign val="superscript"/>
        <sz val="10"/>
        <color indexed="8"/>
        <rFont val="Arial"/>
        <family val="2"/>
      </rPr>
      <t>a)</t>
    </r>
    <r>
      <rPr>
        <b/>
        <sz val="10"/>
        <color indexed="8"/>
        <rFont val="Arial"/>
        <family val="2"/>
      </rPr>
      <t>. Gymnasiets år 2. 2004–2016.</t>
    </r>
  </si>
  <si>
    <t>Andelen elever som uppgett att de kan få tag på något av följande inom 24 timmar, efter kön. Årskurs 9. 2012–2016.</t>
  </si>
  <si>
    <t>Andelen elever som uppgett att de kan få tag på något av följande inom 24 timmar, efter kön. Gymnasiets år 2. 2012–2016.</t>
  </si>
  <si>
    <t>Hur trivs du i skolan? Procentuell fördelning efter kön. Årskurs 9. 1984–2016.</t>
  </si>
  <si>
    <t>Hur trivs du i skolan? Procentuell fördelning efter kön. Gymnasiets år 2. 2004–2016.</t>
  </si>
  <si>
    <t>Brukar du skolka?  Procentuell fördelning efter kön. Årskurs 9. 1984–2016.</t>
  </si>
  <si>
    <t>Brukar du skolka?  Procentuell fördelning efter kön. Gymnasiets år 2. 2004–2016.</t>
  </si>
  <si>
    <t>Andelen elever som ej använt narkotika som någon gång haft lust att pröva narkotika, efter kön. Årskurs 9. 1971–2016.</t>
  </si>
  <si>
    <t>Andelen elever som ej använt narkotika som någon gång haft lust att pröva narkotika, efter kön.  Gymnasiets år 2. 2004–2016.</t>
  </si>
  <si>
    <t>ANDT-indikator 2000-2016</t>
  </si>
  <si>
    <r>
      <t xml:space="preserve">Andelen elever som någon gång använt narkotika </t>
    </r>
    <r>
      <rPr>
        <b/>
        <vertAlign val="superscript"/>
        <sz val="10"/>
        <color theme="1"/>
        <rFont val="Arial"/>
        <family val="2"/>
      </rPr>
      <t>a)</t>
    </r>
    <r>
      <rPr>
        <b/>
        <sz val="10"/>
        <color theme="1"/>
        <rFont val="Arial"/>
        <family val="2"/>
      </rPr>
      <t>, efter kön. Årskurs 9. 1971–2016.</t>
    </r>
  </si>
  <si>
    <t>ANDT-indikator 2004-2016</t>
  </si>
  <si>
    <t>Andelen elever som någon gång använt narkotika, efter kön. Gymnasiets år 2. 2004–2016.</t>
  </si>
  <si>
    <t>ANDT-indikator 2007-2016</t>
  </si>
  <si>
    <t>Andelen elever som använt narkotika de senaste 12 månaderna, efter kön. Årskurs 9. 2007–2016.</t>
  </si>
  <si>
    <t>Andelen elever som använt narkotika de senaste 12 månaderna, efter kön. Gymnasiets år 2. 2007–2016.</t>
  </si>
  <si>
    <r>
      <t xml:space="preserve">Andelen elever som använt narkotika de senaste 30 dagarna, efter kön </t>
    </r>
    <r>
      <rPr>
        <b/>
        <vertAlign val="superscript"/>
        <sz val="10"/>
        <color theme="1"/>
        <rFont val="Arial"/>
        <family val="2"/>
      </rPr>
      <t>a)</t>
    </r>
    <r>
      <rPr>
        <b/>
        <sz val="10"/>
        <color theme="1"/>
        <rFont val="Arial"/>
        <family val="2"/>
      </rPr>
      <t>. Årskurs 9. 1971–2016.</t>
    </r>
  </si>
  <si>
    <t>Andelen elever som använt narkotika de senaste 30 dagarna, efter kön. Gymnasiets år 2. 2004–2016.</t>
  </si>
  <si>
    <t>Frekvensen av narkotikaanvändning. Procentuell fördelning efter kön. Årskurs 9. 1989–2016.</t>
  </si>
  <si>
    <t>Frekvensen av narkotikaanvändning. Procentuell fördelning efter kön. Gymnasiets år 2. 2004–2016.</t>
  </si>
  <si>
    <t>Andelen elever som uppger erfarenhet av olika narkotikasorter efter kön. Årskurs 9. 2000–2016.</t>
  </si>
  <si>
    <t>Andelen elever som uppger erfarenhet av olika narkotikasorter efter kön. Gymnasiets år 2. 2004–2016.</t>
  </si>
  <si>
    <r>
      <t>Andelen narkotikaerfarna elever som enbart använt cannabispreparat, enbart använt annan narkotika respektive använt både cannabispreparat och annan narkotika, efter kön</t>
    </r>
    <r>
      <rPr>
        <b/>
        <vertAlign val="superscript"/>
        <sz val="10"/>
        <color theme="1"/>
        <rFont val="Arial"/>
        <family val="2"/>
      </rPr>
      <t xml:space="preserve"> a)</t>
    </r>
    <r>
      <rPr>
        <b/>
        <sz val="10"/>
        <color theme="1"/>
        <rFont val="Arial"/>
        <family val="2"/>
      </rPr>
      <t>. Årskurs 9.  1989–2016.</t>
    </r>
  </si>
  <si>
    <r>
      <t>Andelen narkotikaerfarna elever som enbart använt cannabispreparat, enbart använt annan narkotika respektive använt både cannabispreparat och annan narkotika, efter kön</t>
    </r>
    <r>
      <rPr>
        <b/>
        <vertAlign val="superscript"/>
        <sz val="10"/>
        <color theme="1"/>
        <rFont val="Arial"/>
        <family val="2"/>
      </rPr>
      <t xml:space="preserve"> a)</t>
    </r>
    <r>
      <rPr>
        <b/>
        <sz val="10"/>
        <color theme="1"/>
        <rFont val="Arial"/>
        <family val="2"/>
      </rPr>
      <t>. Gymnasiets år 2.  1989–2016.</t>
    </r>
  </si>
  <si>
    <t>Frekvens av cannabisanvändning. Procentiell fördelning efter kön. Årskurs 9. 1989–2016.</t>
  </si>
  <si>
    <t>Frekvens av cannabisanvändning. Procentuell fördelning efter kön. Gymnasiets år 2. 2004–2016.</t>
  </si>
  <si>
    <t>Frekvens av cannabisanvändning bland elever som använt cannabis, efter kön. Årskurs 9. 1989–2016.</t>
  </si>
  <si>
    <t>Frekvens av cannabisanvändning bland elever som använt cannabis, efter kön. Gymnasiets år 2. 2004–2016.</t>
  </si>
  <si>
    <t>Från vem/vilka har du fått tag på narkotika? Procentuell fördelning efter kön bland dem som använt narkotika. Årskurs 9. 2007–2016.</t>
  </si>
  <si>
    <t>Från vem/vilka har du fått tag på narkotika? Procentuell fördelning efter kön bland dem som använt narkotika. Gymnasiets år 2. 2007–2016.</t>
  </si>
  <si>
    <t>a) Druckit alkohol senaste 12 månaderna.</t>
  </si>
  <si>
    <t>Glesbygd - H6</t>
  </si>
  <si>
    <t>Tätbygd - H5</t>
  </si>
  <si>
    <t>Mellanbygd - H4</t>
  </si>
  <si>
    <t>Större städer - H3</t>
  </si>
  <si>
    <t>Använt narkotika senaste året</t>
  </si>
  <si>
    <t>Använt tobak före 14 års ålder</t>
  </si>
  <si>
    <t>Berusad före 14 års ålder</t>
  </si>
  <si>
    <t>Bastal (n)</t>
  </si>
  <si>
    <r>
      <t xml:space="preserve">Alkoholkonsument </t>
    </r>
    <r>
      <rPr>
        <vertAlign val="superscript"/>
        <sz val="10"/>
        <color theme="1"/>
        <rFont val="Arial"/>
        <family val="2"/>
      </rPr>
      <t>a)</t>
    </r>
  </si>
  <si>
    <r>
      <t xml:space="preserve">Intensivkonsument </t>
    </r>
    <r>
      <rPr>
        <vertAlign val="superscript"/>
        <sz val="10"/>
        <color theme="1"/>
        <rFont val="Arial"/>
        <family val="2"/>
      </rPr>
      <t>b)</t>
    </r>
  </si>
  <si>
    <t>b) Druckit alkohol motsvarande minst en flaska vin  vid ett och samma tillfälle 1 eller flera gånger under de senaste 30 dagarna.</t>
  </si>
  <si>
    <t>Uppsala län</t>
  </si>
  <si>
    <t>Södermanlands län</t>
  </si>
  <si>
    <t>Östergötlands län</t>
  </si>
  <si>
    <t>Jönköpings län</t>
  </si>
  <si>
    <t>Kronobergs län</t>
  </si>
  <si>
    <t>Kalmar län</t>
  </si>
  <si>
    <t>Gotlands län</t>
  </si>
  <si>
    <t>Blekinge län</t>
  </si>
  <si>
    <t>Hallands län</t>
  </si>
  <si>
    <t>Värmlands län</t>
  </si>
  <si>
    <t>Örebro län</t>
  </si>
  <si>
    <t>Västmanlands län</t>
  </si>
  <si>
    <t>Dalarnas län</t>
  </si>
  <si>
    <t>Gävleborgs län</t>
  </si>
  <si>
    <t>Västernorrlands län</t>
  </si>
  <si>
    <t>Jämtlands län</t>
  </si>
  <si>
    <t>Västerbottens län</t>
  </si>
  <si>
    <t>Norrbottens län</t>
  </si>
  <si>
    <t>Årlig alkoholkonsumtion (liter 100%)</t>
  </si>
  <si>
    <r>
      <t xml:space="preserve">Rökare </t>
    </r>
    <r>
      <rPr>
        <vertAlign val="superscript"/>
        <sz val="10"/>
        <color theme="1"/>
        <rFont val="Arial"/>
        <family val="2"/>
      </rPr>
      <t>c)</t>
    </r>
  </si>
  <si>
    <r>
      <t xml:space="preserve">Snusare </t>
    </r>
    <r>
      <rPr>
        <vertAlign val="superscript"/>
        <sz val="10"/>
        <color theme="1"/>
        <rFont val="Arial"/>
        <family val="2"/>
      </rPr>
      <t>d)</t>
    </r>
  </si>
  <si>
    <r>
      <t xml:space="preserve">Använt AAS </t>
    </r>
    <r>
      <rPr>
        <vertAlign val="superscript"/>
        <sz val="10"/>
        <color theme="1"/>
        <rFont val="Arial"/>
        <family val="2"/>
      </rPr>
      <t>e)</t>
    </r>
    <r>
      <rPr>
        <sz val="10"/>
        <color theme="1"/>
        <rFont val="Arial"/>
        <family val="2"/>
      </rPr>
      <t xml:space="preserve"> någon gång</t>
    </r>
  </si>
  <si>
    <r>
      <t xml:space="preserve">Använt AAS </t>
    </r>
    <r>
      <rPr>
        <vertAlign val="superscript"/>
        <sz val="10"/>
        <color theme="1"/>
        <rFont val="Arial"/>
        <family val="2"/>
      </rPr>
      <t>e)</t>
    </r>
    <r>
      <rPr>
        <sz val="10"/>
        <color theme="1"/>
        <rFont val="Arial"/>
        <family val="2"/>
      </rPr>
      <t xml:space="preserve"> senaste  året</t>
    </r>
  </si>
  <si>
    <t>e) Anabola androgena steroider</t>
  </si>
  <si>
    <r>
      <t xml:space="preserve">Riket </t>
    </r>
    <r>
      <rPr>
        <b/>
        <vertAlign val="superscript"/>
        <sz val="10"/>
        <color theme="1"/>
        <rFont val="Arial"/>
        <family val="2"/>
      </rPr>
      <t>f)</t>
    </r>
  </si>
  <si>
    <t>c) Rökt senaste 12 månaderna och röker fortfarande.</t>
  </si>
  <si>
    <t>d) Snusat senaste 12 månaderna och snusar fortfarande.</t>
  </si>
  <si>
    <t>Storstockholm - H1</t>
  </si>
  <si>
    <t>Storgöteborg - H8</t>
  </si>
  <si>
    <t>Stormalmö - H9</t>
  </si>
  <si>
    <t>f) Inkluderar 36 elever utan känd regionstillhörighet.</t>
  </si>
  <si>
    <t>f) Inkluderar 60 elever utan känd regionstillhörighet.</t>
  </si>
  <si>
    <t>ANDT-indikatorer fördelade på län. Procent, förutom årlig alkoholkonsumtion (liter). Gymnasiets år 2. 2012–2016 sammanslaget.</t>
  </si>
  <si>
    <t>ANDT-indikatorer fördelade på H-region. Procent, förutom årlig alkoholkonsumtion (liter). Årskurs 9. 2012–2016 sammanslaget.</t>
  </si>
  <si>
    <t>ANDT-indikatorer fördelade på H-region. Procent, förutom årlig alkoholkonsumtion (liter). Gymnasiets år 2. 2012–2016 sammanslaget.</t>
  </si>
  <si>
    <t>ANDT-indikatorer fördelade på län. Procent, förutom årlig alkoholkonsumtion (liter). Årskurs 9. 2012–2016 sammanslaget.</t>
  </si>
  <si>
    <t>2016</t>
  </si>
  <si>
    <t>Hur mycket pengar har du spelat för de senaste 30 dagarna? Årskurs 9. 2000-2012A, 2015-2016.</t>
  </si>
  <si>
    <t>Hur mycket pengar har du spelat för de senaste 30 dagarna? Gymnasiets år 2. 2004-2012A, 2015-2016.</t>
  </si>
  <si>
    <t>Andelen elever som spelat om pengar, efter kön. Årskurs 9. 2012–2016.</t>
  </si>
  <si>
    <t>Andelen elever som spelat om pengar, efter kön. Gymnasiets år 2. 2012–2016.</t>
  </si>
  <si>
    <r>
      <t>Andelen elever som uppger olika anskaffningskällor av alkohol den senaste gången man drack, bland de elever som druckit alkohol de senaste 12 månaderna</t>
    </r>
    <r>
      <rPr>
        <b/>
        <vertAlign val="superscript"/>
        <sz val="10"/>
        <color indexed="8"/>
        <rFont val="Arial"/>
        <family val="2"/>
      </rPr>
      <t>a)</t>
    </r>
    <r>
      <rPr>
        <b/>
        <sz val="10"/>
        <color indexed="8"/>
        <rFont val="Arial"/>
        <family val="2"/>
      </rPr>
      <t>. Gymnasiets år 2. 2012–2016.</t>
    </r>
  </si>
  <si>
    <r>
      <t>Andelen elever som uppger olika anskaffningskällor av alkohol den senaste gången man drack, bland de elever som druckit alkohol de senaste 12 månaderna</t>
    </r>
    <r>
      <rPr>
        <b/>
        <vertAlign val="superscript"/>
        <sz val="10"/>
        <color indexed="8"/>
        <rFont val="Arial"/>
        <family val="2"/>
      </rPr>
      <t>a)</t>
    </r>
    <r>
      <rPr>
        <b/>
        <sz val="10"/>
        <color indexed="8"/>
        <rFont val="Arial"/>
        <family val="2"/>
      </rPr>
      <t>. Årskurs 9. 2012–2016.</t>
    </r>
  </si>
  <si>
    <r>
      <t>Ej svar</t>
    </r>
    <r>
      <rPr>
        <vertAlign val="superscript"/>
        <sz val="10"/>
        <color indexed="8"/>
        <rFont val="Arial"/>
        <family val="2"/>
      </rPr>
      <t>b)</t>
    </r>
  </si>
  <si>
    <t xml:space="preserve">a) Tabellen har uppdaterats med ny redovisningsmetod.   </t>
  </si>
  <si>
    <r>
      <t>Ej svar</t>
    </r>
    <r>
      <rPr>
        <vertAlign val="superscript"/>
        <sz val="10"/>
        <color indexed="8"/>
        <rFont val="Arial"/>
        <family val="2"/>
      </rPr>
      <t>c)</t>
    </r>
  </si>
  <si>
    <t xml:space="preserve">Andelen elever som spelat något av följande spel flera gånger i månaden eller oftare, de senaste 12 månaderna. Årskurs 9. År 2005-2012. </t>
  </si>
  <si>
    <r>
      <t xml:space="preserve">Sömn-/lugnande medel </t>
    </r>
    <r>
      <rPr>
        <vertAlign val="superscript"/>
        <sz val="10"/>
        <color theme="1"/>
        <rFont val="Arial"/>
        <family val="2"/>
      </rPr>
      <t>e)</t>
    </r>
  </si>
  <si>
    <r>
      <t xml:space="preserve">Smärtstillande medel </t>
    </r>
    <r>
      <rPr>
        <vertAlign val="superscript"/>
        <sz val="10"/>
        <color theme="1"/>
        <rFont val="Arial"/>
        <family val="2"/>
      </rPr>
      <t>e)</t>
    </r>
  </si>
  <si>
    <r>
      <t>Ej svar f</t>
    </r>
    <r>
      <rPr>
        <vertAlign val="superscript"/>
        <sz val="10"/>
        <color theme="1"/>
        <rFont val="Arial"/>
        <family val="2"/>
      </rPr>
      <t>)</t>
    </r>
  </si>
  <si>
    <t>e) Receptbelagda läkemedel utan läkarordination (exempel ges).</t>
  </si>
  <si>
    <t>f) Sedan 2000 totalt ej svar på filterfrågan samt preparatfrågorna.</t>
  </si>
  <si>
    <r>
      <t xml:space="preserve">LSD </t>
    </r>
    <r>
      <rPr>
        <vertAlign val="superscript"/>
        <sz val="10"/>
        <color theme="1"/>
        <rFont val="Arial"/>
        <family val="2"/>
      </rPr>
      <t>d)</t>
    </r>
  </si>
  <si>
    <t>d) Inklusive andra hallucinogener fr.o.m. 2015.</t>
  </si>
  <si>
    <t>c) Inklusive andra hallucinogener fr.o.m. 2015.</t>
  </si>
  <si>
    <t>e) Ej svar på filterfrågan samt preparatfrågorna.</t>
  </si>
  <si>
    <t>b) Ej svar är inräknat i Nej-alternativet t.o.m 2012A.</t>
  </si>
  <si>
    <r>
      <t xml:space="preserve">Andelen elever som använt receptbelagda smärtstillande medel utan läkarordination, efter kön </t>
    </r>
    <r>
      <rPr>
        <b/>
        <vertAlign val="superscript"/>
        <sz val="10"/>
        <color theme="1"/>
        <rFont val="Arial"/>
        <family val="2"/>
      </rPr>
      <t>a)</t>
    </r>
    <r>
      <rPr>
        <b/>
        <sz val="10"/>
        <color theme="1"/>
        <rFont val="Arial"/>
        <family val="2"/>
      </rPr>
      <t>. Årskurs 9.  2015-2016.</t>
    </r>
  </si>
  <si>
    <t>ANDT-indikator 2012-2016</t>
  </si>
  <si>
    <t>ANDT-indikator 2006-2016</t>
  </si>
  <si>
    <r>
      <t>2013</t>
    </r>
    <r>
      <rPr>
        <vertAlign val="superscript"/>
        <sz val="10"/>
        <color theme="1"/>
        <rFont val="Arial"/>
        <family val="2"/>
      </rPr>
      <t>a)</t>
    </r>
  </si>
  <si>
    <t>a) 2013 års värden för alternativet Mataffär/Närbutik reviderades 2016.</t>
  </si>
  <si>
    <t>c) Ej svar är inräknat i Nej-alternativet t.o.m 2012A.</t>
  </si>
  <si>
    <t xml:space="preserve"> Skolelevers drogvanor 1971–2016</t>
  </si>
  <si>
    <t>Tabellbilaga till CAN rapport 161</t>
  </si>
  <si>
    <t>2016-12-09</t>
  </si>
  <si>
    <r>
      <t>Denna Excelfil utgörs av tabeller innehållande data hämtade från CAN:s årliga drogvaneundersökning bland skolelever i årskurs 9 och gymnasiets år 2. Tabellerna visar data från 1971-2016 för årskurs 9 och från 2004-2016 för gymnasiets år 2. En stor översyn har genomförts av datamaterialet fr.o.m. år 1989 och sedan dess redovisas värdena med en decimal.
Materialet presenteras per årskurs och (med något undantag) fördelat efter kön. Normalt redovisas procenttalen beräknade på samtliga deltagande elever. Antalet deltagande elever för varje år redovisas i tabell 1. I några tabeller redovisas beräkningar gjorda på en särskild grupp elever. I dessa fall framgår detta i rubriken samt genom att antalet respondenter i gruppen redovisas efter bokstaven n=.</t>
    </r>
    <r>
      <rPr>
        <sz val="11"/>
        <rFont val="Calibri"/>
        <family val="2"/>
        <scheme val="minor"/>
      </rPr>
      <t xml:space="preserve"> Ibland sker mindre uppdateringar av tidigare års värden. I de fall större revideringar genomförts framgår detta av respektive tabell.</t>
    </r>
    <r>
      <rPr>
        <sz val="11"/>
        <color theme="1"/>
        <rFont val="Calibri"/>
        <family val="2"/>
        <scheme val="minor"/>
      </rPr>
      <t xml:space="preserve"> För mer information om undersökningarna hänvisas till CAN-rapport 161 som kan laddas ner från www.can.se.</t>
    </r>
  </si>
  <si>
    <t>Ett flertal olika begrepp förekommer vilka får sin definition i respektive tabell. Eftersöks djupare förklaringar hänvisas till CAN-rapport 161.</t>
  </si>
  <si>
    <t>Andelen elever som druckit alkohol de senaste 12 månaderna (alkoholkonsumenter) a) efter kön.  Årskurs 9. 1971–2016.</t>
  </si>
  <si>
    <t>Andelen elever som druckit alkohol de senaste 12 månaderna (alkoholkonsumenter) a) efter kön.  Gymnasiets år 2. 2004–2016.</t>
  </si>
  <si>
    <t>Andelen elever som någon gång under de senaste 12 månaderna druckit hemtillverkad sprit (s k hembränt) efter köna). Årskurs 9. 1991–2016.</t>
  </si>
  <si>
    <t>Andelen elever som någon gång under de senaste 12 månaderna druckit hemtillverkad sprit (s k hembränt) efter köna). Gymnasiets år 2. 2004–2016.</t>
  </si>
  <si>
    <t>Andelen elever som någon gång under de senaste 12 månaderna druckit smuggelsprit efter kön a). Årskurs 9. 1997–2016.</t>
  </si>
  <si>
    <t>Andelen elever som någon gång under de senaste 12 månaderna druckit smuggelsprit efter kön a). Gymnasiet år 2. 2004–2016.</t>
  </si>
  <si>
    <t>Andelen elever som någon gång under de senaste 12 månaderna druckit smuggelöl efter kön a). Årskurs 9. 2012–2016.</t>
  </si>
  <si>
    <t>Andelen elever som någon gång under de senaste 12 månaderna druckit smuggelöl efter kön a). Gymnasiet år 2. 2012–2016.</t>
  </si>
  <si>
    <t>Andelen elever som under de senaste 12 månaderna druckit olika typer av illegal alkohol, efter kön a). Årskurs 9. 1997–2016.</t>
  </si>
  <si>
    <t>Andelen elever som under de senaste 12 månaderna druckit olika typer av illegal alkohol, efter kön a). Gymnasiets år 2. 2004–2016.</t>
  </si>
  <si>
    <t>Genomsnittlig total årskonsumtion mätt i liter ren alkohol (100%) samt olika dryckers andel av den totala alkoholkonsumtionen efter kön a). Årskurs 9. 1977–2016.</t>
  </si>
  <si>
    <t>Andelen elever som vid ett och samma tillfälle druckit alkohol motsvarande minst fyra stora burkar starköl/starkcider eller 18 cl (en halv kvarting) sprit eller en helflaska vin eller sex burkar folköl, efter kön a). Årskurs 9. 1972–2012A b).</t>
  </si>
  <si>
    <t>Andelen elever som vid ett och samma tillfälle druckit alkohol motsvarande minst 18 cl sprit (en halv kvarting) eller en helflaska vin eller fyra stora flaskor stark cider/alkoläsk eller fyra burkar starköl eller sex burkar folköl, efter kön. Gymnasiets år 2. 2004–2012A a).</t>
  </si>
  <si>
    <t>Andelen högkonsumenter (flickor; minst 9 standardglas, pojkar; minst 14 standardglas a)  i veckan), efter kön. Årskurs 9. 1989–2016.</t>
  </si>
  <si>
    <t>Andelen högkonsumenter (flickor; minst 9 standardglas, pojkar; minst 14 standardglas a)  i veckan, efter kön. Gymnasiets år 2. 2004–2016.</t>
  </si>
  <si>
    <t>Andelen riskkonsumenter (druckit minst 9 standardglas (flickor) eller 14 standardglas a) (pojkar) i veckan och/eller intensivkonsumerat månatligen), efter kön b). Årskurs 9. 1989–2016.</t>
  </si>
  <si>
    <t>Andelen riskkonsumenter (druckit minst 9 standardglas (flickor) eller 14 standardglas a) (pojkar) i veckan och/eller intensivkonsumerat månatligen), efter kön b). Gymnasiets år 2. 2004–2016.</t>
  </si>
  <si>
    <t>Andelen elever som blivit bjudna på alkohol av sina föräldrar/vårdnadshavare under de senaste 12 månaderna efter kön.a) Årskurs 9. 2006–2016.</t>
  </si>
  <si>
    <t>Andelen elever som blivit bjudna på alkohol av sina föräldrar/vårdnadshavare under de senaste 12 månaderna efter kön.a) Gymnasiets år 2. 2006–2016.</t>
  </si>
  <si>
    <t>Andelen elever som uppger olika anskaffningskällor av alkohol den senaste gången man drack, bland de elever som druckit alkohol de senaste 12 månadernaa). Årskurs 9. 2012–2016.</t>
  </si>
  <si>
    <t>Andelen elever som uppger olika anskaffningskällor av alkohol den senaste gången man drack, bland de elever som druckit alkohol de senaste 12 månadernaa). Gymnasiets år 2. 2012–2016.</t>
  </si>
  <si>
    <t>Har du någonsin fått något av följande problem på grund av att du druckit alkohola)? Årskurs 9. 1995-2012A.</t>
  </si>
  <si>
    <t>Har du någonsin fått något av följande problem på grund av att du druckit alkohola)? Gymnasiet år 2. 2004-2012A.</t>
  </si>
  <si>
    <t>Andelen elever som röker efter kön a). Årskurs 9. 1971–2016.</t>
  </si>
  <si>
    <t>Andelen elever som röker efter kön a). Gymnasiets år 2. 2004–2016.</t>
  </si>
  <si>
    <t>Anskaffning av cigaretter bland rökarea). Procentuell fördelning efter kön. Årskurs 9. 1997–2016.</t>
  </si>
  <si>
    <t>Anskaffning av cigaretter bland rökare i gymnasiets år 2 som är under 18 år. Procentuell fördelning efter kön. 2012–2016 a).</t>
  </si>
  <si>
    <t>Andelen elever som snusar efter kön a). Årskurs 9. 1974–2016.</t>
  </si>
  <si>
    <t>Andelen elever som snusar, efter kön a). Gymnasiets år 2. 2004–2016.</t>
  </si>
  <si>
    <t>Anskaffning av snus bland snusarea). Procentuell fördelning efter kön. Årskurs 9. 1997–2016.</t>
  </si>
  <si>
    <t>Anskaffning av snus bland snusare i gymnasiets år 2 som är under 18 år a). Procentuell fördelning efter kön. 2012–2016.</t>
  </si>
  <si>
    <t>Tobaksvanor a). Procentuell fördelning efter kön. Årskurs 9. 1984–2016.</t>
  </si>
  <si>
    <t>Tobaksvanor a). Procentuell fördelning efter kön. Gymnasiets år 2. 2004–2016.</t>
  </si>
  <si>
    <t>Andelen elever som rökt vattenpipaa) efter kön. Årskurs 9. 2009–2016.</t>
  </si>
  <si>
    <t>Andelen elever som någon gång använt narkotika a), efter kön. Årskurs 9. 1971–2016.</t>
  </si>
  <si>
    <t>Andelen elever som använt narkotika de senaste 30 dagarna, efter kön a). Årskurs 9. 1971–2016.</t>
  </si>
  <si>
    <t>Andelen narkotikaerfarna elever som enbart använt cannabispreparat, enbart använt annan narkotika respektive använt både cannabispreparat och annan narkotika, efter kön a). Årskurs 9.  1989–2016.</t>
  </si>
  <si>
    <t>Andelen narkotikaerfarna elever som enbart använt cannabispreparat, enbart använt annan narkotika respektive använt både cannabispreparat och annan narkotika, efter kön a). Gymnasiets år 2.  1989–2016.</t>
  </si>
  <si>
    <t>Andelen elever som sniffat/boffat, efter kön a). Årskurs 9. 1971–2016.</t>
  </si>
  <si>
    <t>Andelen elever som sniffat/boffat, efter kön a). Gymnasiets år 2.  2004–2016.</t>
  </si>
  <si>
    <t>Andelen elever som någon gång använt receptbelagda sömnmedel eller lugnande medel utan recept, efter kön a). Årskurs 9. 1989–2016.</t>
  </si>
  <si>
    <t>Andelen elever som någon gång använt receptbelagda sömnmedel eller lugnande medel utan recept, efter kön a). Gymnasiets år 2. 2004–2016.</t>
  </si>
  <si>
    <t>Andelen elever som använt receptbelagda smärtstillande medel utan läkarordination, efter kön a). Årskurs 9.  2015-2016.</t>
  </si>
  <si>
    <t>Andelen elever som använt receptbelagda smärtstillande medel utan läkarordination, efter kön a). Gymnasiet år 2.  2015-2016.</t>
  </si>
  <si>
    <t>Andelen elever som använt viktminskningspreparat utan läkarordination, efter kön a). Årskurs 9.  2014–2016.</t>
  </si>
  <si>
    <t>Andelen elever som använt viktminskningspreparat utan läkarordination, efter kön a). Gymnasiet år 2.  2014–2016.</t>
  </si>
  <si>
    <t>Andelen elever som använt läkemedel i tillsammans med alkohol i berusningssyfte, efter kön a). Årskurs 9.  1989–2016.</t>
  </si>
  <si>
    <t>Andelen elever som använt anabola androgena steroider (AAS), efter kön a). Årskurs 9. 1993–2016.</t>
  </si>
  <si>
    <t>Andelen elever som debuterat med respektive beteende vid 13 års ålder eller tidigare, efter kön a). Årskurs 9. 1989–2016.</t>
  </si>
  <si>
    <t>Andelen elever som debuterat med respektive beteende vid 13 års ålder eller tidigare, efter kön a). Gymnasiets år 2. 2004–2016.</t>
  </si>
  <si>
    <t>Hur stor risk tror du det är att människor skadar sig själva, fysiskt eller på annat sätt, om de röker 10 cigaretter eller mer per dag a). Procentuell fördelning efter kön. Årskurs 9. 2007–2016.</t>
  </si>
  <si>
    <t xml:space="preserve">Hur stor risk tror du det är att människor skadar sig själva, fysiskt eller på annat sätt om, de röker 10 cigaretter eller mer per dag a). Gymnasiets år 2. Procentuell fördelning efter kön. 2007–2016. </t>
  </si>
  <si>
    <t xml:space="preserve">Hur stor risk tror du det är att människor skadar sig själva, fysiskt eller på annat sätt, om de snusar 3 dosor (ca 75 "prillor"a)) per vecka. Procentuell fördelning efter kön. Årskurs 9. 2012–2016. </t>
  </si>
  <si>
    <t xml:space="preserve">Hur stor risk tror du det är att människor skadar sig själva, fysiskt eller på annat sätt, om de snusar 3 dosor (ca 75 "prillor"a)) per vecka. Procentuell fördelning efter kön. Gymnasiets år 2. 2012–2016. </t>
  </si>
  <si>
    <t xml:space="preserve">Hur stor risk tror du det är att människor skadar sig själva, fysiskt eller på annat sätt, om de berusar sig på alkohol varje helg a).  Procentuell fördelning efter kön. Årskurs 9. 2007–2016. </t>
  </si>
  <si>
    <t xml:space="preserve">Hur stor risk tror du det är att människor skadar sig själva, fysiskt eller på annat sätt, om de berusar sig på alkohol varje helg a). Procentuell fördelning efter kön. Gymnasiets år 2. 2007–2016. </t>
  </si>
  <si>
    <t>Hur stor risk tror du det är att människor skadar sig själva, fysiskt eller på annat sätt, om de provar marijuana eller hasch 1–2 gånger a).  Procentuell fördelning efter kön. Årskurs 9. 2007–2016.</t>
  </si>
  <si>
    <t xml:space="preserve">Hur stor risk tror du det är att människor skadar sig själva, fysiskt eller på annat sätt, om de provar marijuana eller hasch 1–2 gånger a).  Procentuell fördelning efter kön. Gymnasiets år 2. 2007–2016. </t>
  </si>
  <si>
    <t xml:space="preserve">Hur stor risk tror du det är att människor skadar sig själva, fysiskt eller på annat, sätt om de provar heroin 1–2 gånger a). Procentuell fördelning efter kön. Årskurs 9. 2007–2016. </t>
  </si>
  <si>
    <t>Hur stor risk tror du det är att människor skadar sig själva, fysiskt eller på annat sätt, om de provar heroin 1–2 gånger a). Procentuell fördelning efter kön. Gymnasiets år 2. 2007–2016.</t>
  </si>
  <si>
    <t>Hur stor risk tror du det är att människor skadar sig själva, fysiskt eller på annat sätt, om de provar att sniffa/boffa 1–2 gånger a). Procentuell fördelning efter kön. Årskurs 9. 2007–2016.</t>
  </si>
  <si>
    <t>Hur stor risk tror du det är att människor skadar sig själva, fysiskt eller på annat sätt, om de provar att sniffa/boffa 1–2 gånger a). Procentuell fördelning efter kön. Gymnasiets år 2. 2007–2016.</t>
  </si>
  <si>
    <t>Version 2017-04-25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</si>
</sst>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k_r_-;\-* #,##0.00\ _k_r_-;_-* &quot;-&quot;??\ _k_r_-;_-@_-"/>
    <numFmt numFmtId="164" formatCode="0.0"/>
    <numFmt numFmtId="165" formatCode="###0.0"/>
    <numFmt numFmtId="166" formatCode="###0"/>
    <numFmt numFmtId="167" formatCode="_-* #,##0\ _k_r_-;\-* #,##0\ _k_r_-;_-* &quot;-&quot;??\ _k_r_-;_-@_-"/>
    <numFmt numFmtId="168" formatCode="_-* #,##0.0\ _k_r_-;\-* #,##0.0\ _k_r_-;_-* &quot;-&quot;??\ _k_r_-;_-@_-"/>
    <numFmt numFmtId="169" formatCode="#,##0.0"/>
    <numFmt numFmtId="170" formatCode="#,###.0"/>
    <numFmt numFmtId="171" formatCode="###0.0%"/>
    <numFmt numFmtId="172" formatCode="0.0_ ;\-0.0\ "/>
    <numFmt numFmtId="173" formatCode="[$-F400]h:mm:ss\ AM/PM"/>
    <numFmt numFmtId="174" formatCode="####.0"/>
    <numFmt numFmtId="175" formatCode="_-* #,##0.0\ _k_r_-;\-* #,##0.0\ _k_r_-;_-* &quot;-&quot;?\ _k_r_-;_-@_-"/>
    <numFmt numFmtId="176" formatCode="####.0%"/>
  </numFmts>
  <fonts count="51">
    <font>
      <sz val="11"/>
      <color theme="1"/>
      <name val="Calibri"/>
      <family val="2"/>
      <scheme val="minor"/>
    </font>
    <font>
      <vertAlign val="superscript"/>
      <sz val="10"/>
      <color indexed="8"/>
      <name val="Arial"/>
      <family val="2"/>
    </font>
    <font>
      <sz val="10"/>
      <color indexed="8"/>
      <name val="Arial"/>
      <family val="2"/>
    </font>
    <font>
      <sz val="8"/>
      <name val="Verdana"/>
      <family val="2"/>
    </font>
    <font>
      <b/>
      <sz val="10"/>
      <color indexed="8"/>
      <name val="Arial"/>
      <family val="2"/>
    </font>
    <font>
      <sz val="10"/>
      <color theme="1"/>
      <name val="Arial"/>
      <family val="2"/>
    </font>
    <font>
      <b/>
      <sz val="10"/>
      <color theme="1"/>
      <name val="Arial"/>
      <family val="2"/>
    </font>
    <font>
      <vertAlign val="superscript"/>
      <sz val="10"/>
      <color theme="1"/>
      <name val="Arial"/>
      <family val="2"/>
    </font>
    <font>
      <i/>
      <sz val="10"/>
      <color theme="1"/>
      <name val="Arial"/>
      <family val="2"/>
    </font>
    <font>
      <sz val="11"/>
      <color theme="1"/>
      <name val="Calibri"/>
      <family val="2"/>
      <scheme val="minor"/>
    </font>
    <font>
      <sz val="10"/>
      <name val="Arial"/>
      <family val="2"/>
    </font>
    <font>
      <sz val="10"/>
      <name val="Arial"/>
      <family val="2"/>
    </font>
    <font>
      <b/>
      <sz val="10"/>
      <name val="Arial"/>
      <family val="2"/>
    </font>
    <font>
      <sz val="9"/>
      <color indexed="8"/>
      <name val="Arial"/>
      <family val="2"/>
    </font>
    <font>
      <sz val="11"/>
      <color theme="1"/>
      <name val="Arial"/>
      <family val="2"/>
    </font>
    <font>
      <b/>
      <sz val="11"/>
      <color theme="1"/>
      <name val="Calibri"/>
      <family val="2"/>
      <scheme val="minor"/>
    </font>
    <font>
      <u/>
      <sz val="11"/>
      <color theme="10"/>
      <name val="Calibri"/>
      <family val="2"/>
      <scheme val="minor"/>
    </font>
    <font>
      <b/>
      <sz val="8"/>
      <color theme="1"/>
      <name val="Arial"/>
      <family val="2"/>
    </font>
    <font>
      <sz val="10"/>
      <color indexed="8"/>
      <name val="Georgia"/>
      <family val="1"/>
    </font>
    <font>
      <sz val="18"/>
      <color theme="1"/>
      <name val="Calibri"/>
      <family val="2"/>
      <scheme val="minor"/>
    </font>
    <font>
      <sz val="8"/>
      <color theme="1"/>
      <name val="Arial"/>
      <family val="2"/>
    </font>
    <font>
      <b/>
      <sz val="11"/>
      <color theme="0"/>
      <name val="Arial"/>
      <family val="2"/>
    </font>
    <font>
      <sz val="10"/>
      <name val="Arial"/>
      <family val="2"/>
    </font>
    <font>
      <b/>
      <sz val="11"/>
      <color theme="0"/>
      <name val="Calibri"/>
      <family val="2"/>
      <scheme val="minor"/>
    </font>
    <font>
      <b/>
      <vertAlign val="superscript"/>
      <sz val="10"/>
      <color indexed="8"/>
      <name val="Arial"/>
      <family val="2"/>
    </font>
    <font>
      <b/>
      <vertAlign val="superscript"/>
      <sz val="10"/>
      <color theme="1"/>
      <name val="Arial"/>
      <family val="2"/>
    </font>
    <font>
      <b/>
      <sz val="11"/>
      <color theme="1"/>
      <name val="Arial"/>
      <family val="2"/>
    </font>
    <font>
      <sz val="10"/>
      <name val="Arial"/>
      <family val="2"/>
    </font>
    <font>
      <sz val="9"/>
      <color indexed="8"/>
      <name val="Arial"/>
      <family val="2"/>
    </font>
    <font>
      <sz val="10"/>
      <color theme="1"/>
      <name val="Calibri"/>
      <family val="2"/>
      <scheme val="minor"/>
    </font>
    <font>
      <b/>
      <sz val="10"/>
      <color theme="0"/>
      <name val="Arial"/>
      <family val="2"/>
    </font>
    <font>
      <sz val="10"/>
      <name val="Arial"/>
      <family val="2"/>
    </font>
    <font>
      <sz val="8"/>
      <color theme="1"/>
      <name val="SAS Monospace"/>
    </font>
    <font>
      <vertAlign val="superscript"/>
      <sz val="10"/>
      <name val="Arial"/>
      <family val="2"/>
    </font>
    <font>
      <sz val="10"/>
      <color theme="9"/>
      <name val="Arial"/>
      <family val="2"/>
    </font>
    <font>
      <b/>
      <sz val="18"/>
      <color theme="1"/>
      <name val="Calibri"/>
      <family val="2"/>
      <scheme val="minor"/>
    </font>
    <font>
      <sz val="10"/>
      <name val="Arial"/>
      <family val="2"/>
    </font>
    <font>
      <sz val="6"/>
      <color theme="1"/>
      <name val="Arial"/>
      <family val="2"/>
    </font>
    <font>
      <sz val="9"/>
      <color theme="1"/>
      <name val="Arial"/>
      <family val="2"/>
    </font>
    <font>
      <b/>
      <sz val="10"/>
      <color rgb="FF000000"/>
      <name val="Arial"/>
      <family val="2"/>
    </font>
    <font>
      <sz val="10"/>
      <name val="Arial"/>
      <family val="2"/>
    </font>
    <font>
      <i/>
      <sz val="11"/>
      <color theme="1"/>
      <name val="Calibri"/>
      <family val="2"/>
      <scheme val="minor"/>
    </font>
    <font>
      <i/>
      <sz val="8"/>
      <color theme="1"/>
      <name val="Arial"/>
      <family val="2"/>
    </font>
    <font>
      <sz val="10"/>
      <name val="Arial"/>
      <family val="2"/>
    </font>
    <font>
      <sz val="9"/>
      <color indexed="8"/>
      <name val="Arial"/>
      <family val="2"/>
    </font>
    <font>
      <sz val="10"/>
      <name val="Arial"/>
      <family val="2"/>
    </font>
    <font>
      <sz val="9"/>
      <color indexed="8"/>
      <name val="Arial"/>
      <family val="2"/>
    </font>
    <font>
      <sz val="10"/>
      <color rgb="FF000000"/>
      <name val="Arial"/>
      <family val="2"/>
    </font>
    <font>
      <sz val="10"/>
      <name val="Arial"/>
      <family val="2"/>
    </font>
    <font>
      <sz val="10"/>
      <name val="Arial"/>
      <family val="2"/>
    </font>
    <font>
      <sz val="11"/>
      <name val="Calibri"/>
      <family val="2"/>
      <scheme val="minor"/>
    </font>
  </fonts>
  <fills count="3">
    <fill>
      <patternFill patternType="none"/>
    </fill>
    <fill>
      <patternFill patternType="gray125"/>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auto="1"/>
      </top>
      <bottom/>
      <diagonal/>
    </border>
    <border>
      <left/>
      <right/>
      <top/>
      <bottom style="thin">
        <color auto="1"/>
      </bottom>
      <diagonal/>
    </border>
    <border>
      <left/>
      <right/>
      <top/>
      <bottom style="thin">
        <color auto="1"/>
      </bottom>
      <diagonal/>
    </border>
    <border>
      <left/>
      <right/>
      <top/>
      <bottom style="thin">
        <color indexed="64"/>
      </bottom>
      <diagonal/>
    </border>
  </borders>
  <cellStyleXfs count="143">
    <xf numFmtId="0" fontId="0" fillId="0" borderId="0"/>
    <xf numFmtId="0" fontId="10" fillId="0" borderId="0"/>
    <xf numFmtId="0" fontId="11" fillId="0" borderId="0"/>
    <xf numFmtId="0" fontId="9" fillId="0" borderId="0"/>
    <xf numFmtId="43" fontId="9"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9" fillId="0" borderId="0"/>
    <xf numFmtId="0" fontId="10" fillId="0" borderId="0"/>
    <xf numFmtId="0" fontId="10" fillId="0" borderId="0"/>
    <xf numFmtId="0" fontId="27" fillId="0" borderId="0"/>
    <xf numFmtId="0" fontId="27" fillId="0" borderId="0"/>
    <xf numFmtId="0" fontId="10" fillId="0" borderId="0"/>
    <xf numFmtId="0" fontId="10" fillId="0" borderId="0"/>
    <xf numFmtId="0" fontId="10" fillId="0" borderId="0"/>
    <xf numFmtId="0" fontId="10" fillId="0" borderId="0"/>
    <xf numFmtId="0" fontId="27" fillId="0" borderId="0"/>
    <xf numFmtId="0" fontId="10" fillId="0" borderId="0"/>
    <xf numFmtId="0" fontId="10" fillId="0" borderId="0"/>
    <xf numFmtId="9" fontId="9" fillId="0" borderId="0" applyFont="0" applyFill="0" applyBorder="0" applyAlignment="0" applyProtection="0"/>
    <xf numFmtId="0" fontId="31" fillId="0" borderId="0"/>
    <xf numFmtId="0" fontId="10" fillId="0" borderId="0"/>
    <xf numFmtId="0" fontId="10" fillId="0" borderId="0"/>
    <xf numFmtId="0" fontId="36" fillId="0" borderId="0"/>
    <xf numFmtId="0" fontId="4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0" fillId="0" borderId="0"/>
    <xf numFmtId="0" fontId="48" fillId="0" borderId="0"/>
    <xf numFmtId="0" fontId="10" fillId="0" borderId="0"/>
    <xf numFmtId="0" fontId="10" fillId="0" borderId="0"/>
    <xf numFmtId="0" fontId="48" fillId="0" borderId="0"/>
    <xf numFmtId="0" fontId="10" fillId="0" borderId="0"/>
    <xf numFmtId="0" fontId="48" fillId="0" borderId="0"/>
    <xf numFmtId="0" fontId="10" fillId="0" borderId="0"/>
    <xf numFmtId="0" fontId="10" fillId="0" borderId="0"/>
    <xf numFmtId="0" fontId="48" fillId="0" borderId="0"/>
    <xf numFmtId="0" fontId="48" fillId="0" borderId="0"/>
    <xf numFmtId="0" fontId="10" fillId="0" borderId="0"/>
    <xf numFmtId="0" fontId="48" fillId="0" borderId="0"/>
    <xf numFmtId="0" fontId="10" fillId="0" borderId="0"/>
    <xf numFmtId="0" fontId="48" fillId="0" borderId="0"/>
    <xf numFmtId="0" fontId="48" fillId="0" borderId="0"/>
    <xf numFmtId="0" fontId="10" fillId="0" borderId="0"/>
    <xf numFmtId="0" fontId="10" fillId="0" borderId="0"/>
    <xf numFmtId="0" fontId="10" fillId="0" borderId="0"/>
    <xf numFmtId="0" fontId="49" fillId="0" borderId="0"/>
    <xf numFmtId="0" fontId="49" fillId="0" borderId="0"/>
  </cellStyleXfs>
  <cellXfs count="890">
    <xf numFmtId="0" fontId="0" fillId="0" borderId="0" xfId="0"/>
    <xf numFmtId="165" fontId="2" fillId="0" borderId="0" xfId="1" applyNumberFormat="1" applyFont="1" applyFill="1" applyBorder="1" applyAlignment="1">
      <alignment horizontal="center" vertical="center"/>
    </xf>
    <xf numFmtId="0" fontId="5" fillId="0" borderId="0" xfId="0" applyFont="1" applyFill="1" applyBorder="1" applyAlignment="1">
      <alignment horizontal="center"/>
    </xf>
    <xf numFmtId="0" fontId="4"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Border="1" applyAlignment="1">
      <alignment horizontal="left"/>
    </xf>
    <xf numFmtId="0" fontId="2" fillId="0" borderId="0" xfId="0" applyFont="1" applyFill="1" applyBorder="1" applyAlignment="1">
      <alignment horizontal="left"/>
    </xf>
    <xf numFmtId="165" fontId="2" fillId="0" borderId="0" xfId="6" applyNumberFormat="1" applyFont="1" applyBorder="1" applyAlignment="1">
      <alignment horizontal="center" vertical="center"/>
    </xf>
    <xf numFmtId="0" fontId="2" fillId="0" borderId="0" xfId="0" applyFont="1" applyBorder="1" applyAlignment="1">
      <alignment wrapText="1"/>
    </xf>
    <xf numFmtId="0" fontId="5" fillId="0" borderId="0" xfId="0" applyFont="1" applyBorder="1" applyAlignment="1">
      <alignment horizontal="justify"/>
    </xf>
    <xf numFmtId="0" fontId="6" fillId="0" borderId="0" xfId="0" applyFont="1" applyBorder="1" applyAlignment="1">
      <alignment horizontal="justify"/>
    </xf>
    <xf numFmtId="165" fontId="2" fillId="0" borderId="0" xfId="0" applyNumberFormat="1" applyFont="1" applyBorder="1" applyAlignment="1">
      <alignment horizontal="center"/>
    </xf>
    <xf numFmtId="167" fontId="2" fillId="0" borderId="0" xfId="4" applyNumberFormat="1" applyFont="1" applyBorder="1" applyAlignment="1">
      <alignment horizontal="center" vertical="center"/>
    </xf>
    <xf numFmtId="168" fontId="2" fillId="0" borderId="0" xfId="4" applyNumberFormat="1" applyFont="1" applyBorder="1" applyAlignment="1">
      <alignment horizontal="center"/>
    </xf>
    <xf numFmtId="165" fontId="2" fillId="0" borderId="0" xfId="8" applyNumberFormat="1" applyFont="1" applyBorder="1" applyAlignment="1">
      <alignment horizontal="right" vertical="center"/>
    </xf>
    <xf numFmtId="0" fontId="2" fillId="0" borderId="0" xfId="7" applyFont="1" applyBorder="1" applyAlignment="1">
      <alignment horizontal="left" vertical="top" wrapText="1"/>
    </xf>
    <xf numFmtId="49" fontId="5" fillId="0" borderId="0" xfId="4" applyNumberFormat="1" applyFont="1" applyBorder="1"/>
    <xf numFmtId="165" fontId="2" fillId="0" borderId="0" xfId="7" applyNumberFormat="1" applyFont="1" applyFill="1" applyBorder="1" applyAlignment="1">
      <alignment horizontal="center" vertical="center"/>
    </xf>
    <xf numFmtId="165" fontId="2" fillId="0" borderId="0" xfId="5" applyNumberFormat="1" applyFont="1" applyBorder="1" applyAlignment="1">
      <alignment horizontal="center" vertical="center"/>
    </xf>
    <xf numFmtId="0" fontId="5" fillId="0" borderId="0" xfId="0" applyFont="1" applyBorder="1"/>
    <xf numFmtId="165" fontId="2" fillId="0" borderId="0" xfId="10" applyNumberFormat="1" applyFont="1" applyBorder="1" applyAlignment="1">
      <alignment horizontal="center" vertical="center"/>
    </xf>
    <xf numFmtId="165" fontId="2" fillId="0" borderId="0" xfId="11" applyNumberFormat="1" applyFont="1" applyBorder="1" applyAlignment="1">
      <alignment horizontal="center" vertical="center"/>
    </xf>
    <xf numFmtId="165" fontId="2" fillId="0" borderId="0" xfId="10" applyNumberFormat="1" applyFont="1" applyFill="1" applyBorder="1" applyAlignment="1">
      <alignment horizontal="center" vertical="center"/>
    </xf>
    <xf numFmtId="166" fontId="2" fillId="0" borderId="0" xfId="12" applyNumberFormat="1" applyFont="1" applyFill="1" applyBorder="1" applyAlignment="1">
      <alignment horizontal="center" vertical="center"/>
    </xf>
    <xf numFmtId="168" fontId="2" fillId="0" borderId="0" xfId="4" applyNumberFormat="1" applyFont="1" applyBorder="1" applyAlignment="1">
      <alignment horizontal="center" vertical="center"/>
    </xf>
    <xf numFmtId="0" fontId="10" fillId="0" borderId="0" xfId="0" applyFont="1" applyBorder="1"/>
    <xf numFmtId="1" fontId="10" fillId="0" borderId="0" xfId="2" applyNumberFormat="1" applyFont="1" applyBorder="1" applyAlignment="1">
      <alignment horizontal="left"/>
    </xf>
    <xf numFmtId="164" fontId="2" fillId="0" borderId="0" xfId="0" applyNumberFormat="1" applyFont="1" applyBorder="1" applyAlignment="1">
      <alignment horizontal="center"/>
    </xf>
    <xf numFmtId="49" fontId="10" fillId="0" borderId="0" xfId="2" applyNumberFormat="1" applyFont="1" applyBorder="1" applyAlignment="1">
      <alignment horizontal="left"/>
    </xf>
    <xf numFmtId="0" fontId="5" fillId="0" borderId="0" xfId="0" applyFont="1" applyBorder="1" applyAlignment="1">
      <alignment horizontal="left"/>
    </xf>
    <xf numFmtId="164" fontId="5" fillId="0" borderId="0" xfId="3" applyNumberFormat="1" applyFont="1" applyFill="1" applyBorder="1" applyAlignment="1">
      <alignment horizontal="center"/>
    </xf>
    <xf numFmtId="166" fontId="2" fillId="0" borderId="0" xfId="13" applyNumberFormat="1" applyFont="1" applyBorder="1" applyAlignment="1">
      <alignment horizontal="center" vertical="center"/>
    </xf>
    <xf numFmtId="165" fontId="2" fillId="0" borderId="0" xfId="13" applyNumberFormat="1" applyFont="1" applyBorder="1" applyAlignment="1">
      <alignment horizontal="center" vertical="center"/>
    </xf>
    <xf numFmtId="0" fontId="10" fillId="0" borderId="0" xfId="15" applyFont="1" applyBorder="1"/>
    <xf numFmtId="0" fontId="6" fillId="0" borderId="0" xfId="0" applyFont="1" applyBorder="1" applyAlignment="1">
      <alignment horizontal="center"/>
    </xf>
    <xf numFmtId="172" fontId="2" fillId="0" borderId="0" xfId="4" applyNumberFormat="1" applyFont="1" applyBorder="1" applyAlignment="1">
      <alignment horizontal="center" vertical="center"/>
    </xf>
    <xf numFmtId="3" fontId="2" fillId="0" borderId="0" xfId="7" applyNumberFormat="1" applyFont="1" applyBorder="1" applyAlignment="1">
      <alignment horizontal="center" vertical="center"/>
    </xf>
    <xf numFmtId="165" fontId="4" fillId="0" borderId="0" xfId="13" applyNumberFormat="1" applyFont="1" applyBorder="1" applyAlignment="1">
      <alignment horizontal="center" vertical="center"/>
    </xf>
    <xf numFmtId="0" fontId="4" fillId="0" borderId="0" xfId="0" applyFont="1" applyBorder="1" applyAlignment="1">
      <alignment wrapText="1"/>
    </xf>
    <xf numFmtId="165" fontId="18" fillId="0" borderId="0" xfId="17" applyNumberFormat="1" applyFont="1" applyBorder="1" applyAlignment="1">
      <alignment horizontal="center" vertical="center"/>
    </xf>
    <xf numFmtId="164" fontId="10" fillId="0" borderId="0" xfId="17" applyNumberFormat="1" applyBorder="1"/>
    <xf numFmtId="0" fontId="0" fillId="0" borderId="0" xfId="0" applyBorder="1"/>
    <xf numFmtId="165" fontId="10" fillId="0" borderId="0" xfId="17" applyNumberFormat="1" applyBorder="1"/>
    <xf numFmtId="169" fontId="2" fillId="0" borderId="0" xfId="20" applyNumberFormat="1" applyFont="1" applyBorder="1" applyAlignment="1">
      <alignment horizontal="center" vertical="center"/>
    </xf>
    <xf numFmtId="170" fontId="2" fillId="0" borderId="0" xfId="20" applyNumberFormat="1" applyFont="1" applyBorder="1" applyAlignment="1">
      <alignment horizontal="center" vertical="center"/>
    </xf>
    <xf numFmtId="0" fontId="2" fillId="0" borderId="0" xfId="20" applyFont="1" applyBorder="1" applyAlignment="1">
      <alignment horizontal="center" vertical="center" wrapText="1"/>
    </xf>
    <xf numFmtId="165" fontId="4" fillId="0" borderId="0" xfId="7" applyNumberFormat="1" applyFont="1" applyFill="1" applyBorder="1" applyAlignment="1">
      <alignment horizontal="center" vertical="center"/>
    </xf>
    <xf numFmtId="165" fontId="2" fillId="0" borderId="0" xfId="15" applyNumberFormat="1" applyFont="1" applyFill="1" applyBorder="1" applyAlignment="1">
      <alignment horizontal="center" vertical="center"/>
    </xf>
    <xf numFmtId="166" fontId="2" fillId="0" borderId="0" xfId="21" applyNumberFormat="1" applyFont="1" applyBorder="1" applyAlignment="1">
      <alignment horizontal="center" vertical="center"/>
    </xf>
    <xf numFmtId="0" fontId="10" fillId="0" borderId="0" xfId="21" applyFont="1" applyBorder="1"/>
    <xf numFmtId="164" fontId="10" fillId="0" borderId="0" xfId="6" applyNumberFormat="1" applyFont="1" applyBorder="1" applyAlignment="1">
      <alignment horizontal="center" vertical="center"/>
    </xf>
    <xf numFmtId="169" fontId="18" fillId="0" borderId="0" xfId="23" applyNumberFormat="1" applyFont="1" applyBorder="1" applyAlignment="1">
      <alignment horizontal="center" vertical="center"/>
    </xf>
    <xf numFmtId="170" fontId="18" fillId="0" borderId="0" xfId="23" applyNumberFormat="1" applyFont="1" applyBorder="1" applyAlignment="1">
      <alignment horizontal="center" vertical="center"/>
    </xf>
    <xf numFmtId="0" fontId="10" fillId="0" borderId="0" xfId="25" applyFont="1" applyBorder="1"/>
    <xf numFmtId="1" fontId="10" fillId="0" borderId="0" xfId="28" applyNumberFormat="1" applyFont="1" applyBorder="1" applyAlignment="1">
      <alignment horizontal="left"/>
    </xf>
    <xf numFmtId="49" fontId="10" fillId="0" borderId="0" xfId="28" applyNumberFormat="1" applyFont="1" applyBorder="1" applyAlignment="1">
      <alignment horizontal="left"/>
    </xf>
    <xf numFmtId="3" fontId="2" fillId="0" borderId="0" xfId="29" applyNumberFormat="1" applyFont="1" applyFill="1" applyBorder="1" applyAlignment="1">
      <alignment horizontal="center" vertical="center"/>
    </xf>
    <xf numFmtId="3" fontId="2" fillId="0" borderId="0" xfId="5" applyNumberFormat="1" applyFont="1" applyBorder="1" applyAlignment="1">
      <alignment horizontal="center" wrapText="1"/>
    </xf>
    <xf numFmtId="165" fontId="2" fillId="0" borderId="0" xfId="4" applyNumberFormat="1" applyFont="1" applyBorder="1" applyAlignment="1">
      <alignment horizontal="center" wrapText="1"/>
    </xf>
    <xf numFmtId="165" fontId="2" fillId="0" borderId="0" xfId="5" applyNumberFormat="1" applyFont="1" applyBorder="1" applyAlignment="1">
      <alignment horizontal="center" wrapText="1"/>
    </xf>
    <xf numFmtId="3" fontId="2" fillId="0" borderId="0" xfId="5" applyNumberFormat="1" applyFont="1" applyBorder="1" applyAlignment="1">
      <alignment horizontal="center" vertical="center"/>
    </xf>
    <xf numFmtId="166" fontId="2" fillId="0" borderId="0" xfId="29" applyNumberFormat="1" applyFont="1" applyFill="1" applyBorder="1" applyAlignment="1">
      <alignment horizontal="center" vertical="center"/>
    </xf>
    <xf numFmtId="165" fontId="2" fillId="0" borderId="0" xfId="8" applyNumberFormat="1" applyFont="1" applyBorder="1" applyAlignment="1">
      <alignment horizontal="center" wrapText="1"/>
    </xf>
    <xf numFmtId="169" fontId="2" fillId="0" borderId="0" xfId="8" applyNumberFormat="1" applyFont="1" applyBorder="1" applyAlignment="1">
      <alignment horizontal="center" wrapText="1"/>
    </xf>
    <xf numFmtId="3" fontId="2" fillId="0" borderId="0" xfId="4" applyNumberFormat="1" applyFont="1" applyBorder="1" applyAlignment="1">
      <alignment horizontal="center" vertical="center"/>
    </xf>
    <xf numFmtId="0" fontId="0" fillId="0" borderId="0" xfId="0" applyAlignment="1">
      <alignment wrapText="1"/>
    </xf>
    <xf numFmtId="0" fontId="0" fillId="0" borderId="0" xfId="0" applyNumberFormat="1" applyAlignment="1">
      <alignment wrapText="1"/>
    </xf>
    <xf numFmtId="174" fontId="2" fillId="0" borderId="0" xfId="7" applyNumberFormat="1" applyFont="1" applyFill="1" applyBorder="1" applyAlignment="1">
      <alignment horizontal="center" vertical="center"/>
    </xf>
    <xf numFmtId="174" fontId="2" fillId="0" borderId="0" xfId="31"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165" fontId="4" fillId="0" borderId="0" xfId="10" applyNumberFormat="1" applyFont="1" applyBorder="1" applyAlignment="1">
      <alignment horizontal="center" vertical="center"/>
    </xf>
    <xf numFmtId="0" fontId="15" fillId="0" borderId="0" xfId="0" applyFont="1" applyBorder="1"/>
    <xf numFmtId="0" fontId="15" fillId="0" borderId="0" xfId="0" applyFont="1" applyBorder="1" applyAlignment="1">
      <alignment horizontal="right" wrapText="1"/>
    </xf>
    <xf numFmtId="0" fontId="15" fillId="0" borderId="0" xfId="0" applyFont="1" applyBorder="1" applyAlignment="1">
      <alignment wrapText="1"/>
    </xf>
    <xf numFmtId="0" fontId="15" fillId="0" borderId="0" xfId="0" applyFont="1" applyBorder="1" applyAlignment="1">
      <alignment horizontal="right" vertical="top" wrapText="1"/>
    </xf>
    <xf numFmtId="0" fontId="0" fillId="0" borderId="0" xfId="0" applyBorder="1" applyAlignment="1">
      <alignment wrapText="1"/>
    </xf>
    <xf numFmtId="0" fontId="0" fillId="0" borderId="0" xfId="0" applyFont="1" applyBorder="1" applyAlignment="1">
      <alignment wrapText="1"/>
    </xf>
    <xf numFmtId="1" fontId="5" fillId="0" borderId="0" xfId="4" applyNumberFormat="1" applyFont="1" applyBorder="1" applyAlignment="1">
      <alignment horizontal="center" vertical="center"/>
    </xf>
    <xf numFmtId="0" fontId="5" fillId="0" borderId="0" xfId="0" applyFont="1" applyBorder="1" applyAlignment="1">
      <alignment horizontal="center" vertical="center"/>
    </xf>
    <xf numFmtId="164" fontId="5" fillId="0" borderId="0" xfId="4" applyNumberFormat="1" applyFont="1" applyBorder="1" applyAlignment="1">
      <alignment horizontal="center" vertical="center"/>
    </xf>
    <xf numFmtId="0" fontId="5" fillId="0" borderId="0" xfId="9" applyFont="1" applyBorder="1"/>
    <xf numFmtId="0" fontId="0" fillId="0" borderId="0" xfId="0" applyBorder="1" applyAlignment="1">
      <alignment horizontal="center"/>
    </xf>
    <xf numFmtId="172" fontId="5" fillId="0" borderId="0" xfId="0" applyNumberFormat="1" applyFont="1" applyBorder="1" applyAlignment="1">
      <alignment horizontal="center"/>
    </xf>
    <xf numFmtId="0" fontId="10" fillId="0" borderId="0" xfId="0" applyNumberFormat="1" applyFont="1" applyBorder="1" applyAlignment="1">
      <alignment horizontal="left"/>
    </xf>
    <xf numFmtId="164" fontId="10" fillId="0" borderId="0" xfId="0" applyNumberFormat="1" applyFont="1" applyFill="1" applyBorder="1" applyAlignment="1">
      <alignment horizontal="center" wrapText="1"/>
    </xf>
    <xf numFmtId="164" fontId="12" fillId="0" borderId="0" xfId="0" applyNumberFormat="1" applyFont="1" applyFill="1" applyBorder="1" applyAlignment="1">
      <alignment horizontal="center" wrapText="1"/>
    </xf>
    <xf numFmtId="49" fontId="10" fillId="0" borderId="0" xfId="0" applyNumberFormat="1" applyFont="1" applyBorder="1" applyAlignment="1">
      <alignment horizontal="left"/>
    </xf>
    <xf numFmtId="1" fontId="5" fillId="0" borderId="0" xfId="3" applyNumberFormat="1" applyFont="1" applyFill="1" applyBorder="1" applyAlignment="1">
      <alignment horizontal="center"/>
    </xf>
    <xf numFmtId="0" fontId="5" fillId="0" borderId="0" xfId="3" applyFont="1" applyFill="1" applyBorder="1" applyAlignment="1">
      <alignment horizontal="center"/>
    </xf>
    <xf numFmtId="0" fontId="5" fillId="0" borderId="0" xfId="0" applyFont="1" applyFill="1" applyBorder="1"/>
    <xf numFmtId="164" fontId="2" fillId="0" borderId="0" xfId="4" applyNumberFormat="1" applyFont="1" applyBorder="1" applyAlignment="1">
      <alignment horizontal="center"/>
    </xf>
    <xf numFmtId="0" fontId="14" fillId="0" borderId="0" xfId="0" applyFont="1" applyBorder="1"/>
    <xf numFmtId="164" fontId="5" fillId="0" borderId="0" xfId="0" applyNumberFormat="1" applyFont="1" applyBorder="1" applyAlignment="1">
      <alignment horizontal="center"/>
    </xf>
    <xf numFmtId="164" fontId="5" fillId="0" borderId="0" xfId="0" applyNumberFormat="1" applyFont="1" applyFill="1" applyBorder="1" applyAlignment="1">
      <alignment horizontal="center"/>
    </xf>
    <xf numFmtId="164" fontId="6" fillId="0" borderId="0" xfId="0" applyNumberFormat="1" applyFont="1" applyBorder="1" applyAlignment="1">
      <alignment horizontal="center"/>
    </xf>
    <xf numFmtId="3" fontId="5" fillId="0" borderId="0" xfId="0" applyNumberFormat="1" applyFont="1" applyBorder="1" applyAlignment="1">
      <alignment horizontal="center"/>
    </xf>
    <xf numFmtId="3" fontId="5" fillId="0" borderId="0" xfId="0" applyNumberFormat="1" applyFont="1" applyFill="1" applyBorder="1" applyAlignment="1">
      <alignment horizontal="center"/>
    </xf>
    <xf numFmtId="164" fontId="5" fillId="0" borderId="0" xfId="0" applyNumberFormat="1" applyFont="1" applyBorder="1"/>
    <xf numFmtId="1" fontId="5" fillId="0" borderId="0" xfId="0" applyNumberFormat="1" applyFont="1" applyBorder="1" applyAlignment="1">
      <alignment horizontal="center"/>
    </xf>
    <xf numFmtId="0" fontId="6" fillId="0" borderId="0" xfId="0" applyFont="1" applyFill="1" applyBorder="1" applyAlignment="1">
      <alignment horizontal="center"/>
    </xf>
    <xf numFmtId="3" fontId="2" fillId="0" borderId="0" xfId="4" applyNumberFormat="1" applyFont="1" applyBorder="1" applyAlignment="1">
      <alignment horizontal="center"/>
    </xf>
    <xf numFmtId="0" fontId="4" fillId="0" borderId="0" xfId="0" applyFont="1" applyFill="1" applyBorder="1" applyAlignment="1">
      <alignment horizontal="center"/>
    </xf>
    <xf numFmtId="0" fontId="5" fillId="0" borderId="0" xfId="0" applyFont="1" applyFill="1" applyBorder="1" applyAlignment="1">
      <alignment horizontal="left"/>
    </xf>
    <xf numFmtId="0" fontId="0" fillId="0" borderId="0" xfId="0" applyBorder="1" applyAlignment="1">
      <alignment horizontal="left"/>
    </xf>
    <xf numFmtId="0" fontId="20" fillId="0" borderId="0" xfId="0" applyFont="1" applyBorder="1" applyAlignment="1">
      <alignment horizontal="center"/>
    </xf>
    <xf numFmtId="49" fontId="15" fillId="0" borderId="0" xfId="0" applyNumberFormat="1" applyFont="1" applyBorder="1" applyAlignment="1">
      <alignment horizontal="right" vertical="top" wrapText="1"/>
    </xf>
    <xf numFmtId="49" fontId="0" fillId="0" borderId="0" xfId="0" applyNumberFormat="1" applyBorder="1" applyAlignment="1">
      <alignment horizontal="left" wrapText="1"/>
    </xf>
    <xf numFmtId="49" fontId="0" fillId="0" borderId="0" xfId="0" applyNumberFormat="1" applyFont="1" applyBorder="1" applyAlignment="1">
      <alignment horizontal="left" wrapText="1"/>
    </xf>
    <xf numFmtId="49" fontId="0" fillId="0" borderId="0" xfId="0" applyNumberFormat="1" applyFont="1" applyBorder="1" applyAlignment="1">
      <alignment horizontal="left" vertical="top" wrapText="1"/>
    </xf>
    <xf numFmtId="164" fontId="15" fillId="0" borderId="0" xfId="0" applyNumberFormat="1" applyFont="1" applyBorder="1" applyAlignment="1">
      <alignment horizontal="right" vertical="top" wrapText="1"/>
    </xf>
    <xf numFmtId="0" fontId="23" fillId="2" borderId="0" xfId="0" applyFont="1" applyFill="1" applyBorder="1" applyAlignment="1">
      <alignment horizontal="center" vertical="top" wrapText="1"/>
    </xf>
    <xf numFmtId="0" fontId="16" fillId="0" borderId="0" xfId="16" applyBorder="1" applyAlignment="1">
      <alignment wrapText="1"/>
    </xf>
    <xf numFmtId="0" fontId="15" fillId="0" borderId="0" xfId="0" applyFont="1" applyFill="1" applyBorder="1" applyAlignment="1">
      <alignment horizontal="right" vertical="top" wrapText="1"/>
    </xf>
    <xf numFmtId="49" fontId="0" fillId="0" borderId="0" xfId="0" applyNumberFormat="1" applyFill="1" applyBorder="1" applyAlignment="1">
      <alignment horizontal="left" wrapText="1"/>
    </xf>
    <xf numFmtId="0" fontId="0" fillId="0" borderId="0" xfId="0" applyFill="1" applyBorder="1" applyAlignment="1">
      <alignment wrapText="1"/>
    </xf>
    <xf numFmtId="0" fontId="15" fillId="0" borderId="0" xfId="0" applyFont="1" applyBorder="1" applyAlignment="1">
      <alignment horizontal="right" vertical="center" wrapText="1"/>
    </xf>
    <xf numFmtId="0" fontId="0" fillId="0" borderId="0" xfId="0" applyBorder="1" applyAlignment="1">
      <alignment vertical="center" wrapText="1"/>
    </xf>
    <xf numFmtId="0" fontId="0" fillId="0" borderId="0" xfId="0" applyBorder="1" applyAlignment="1">
      <alignment horizontal="right" wrapText="1"/>
    </xf>
    <xf numFmtId="49" fontId="0" fillId="0" borderId="0" xfId="0" applyNumberFormat="1" applyBorder="1" applyAlignment="1">
      <alignment wrapText="1"/>
    </xf>
    <xf numFmtId="0" fontId="15" fillId="0" borderId="0" xfId="0" applyFont="1" applyAlignment="1">
      <alignment vertical="center" wrapText="1"/>
    </xf>
    <xf numFmtId="0" fontId="0" fillId="0" borderId="0" xfId="0" applyAlignment="1">
      <alignment wrapText="1"/>
    </xf>
    <xf numFmtId="0" fontId="0" fillId="0" borderId="0" xfId="0" applyAlignment="1">
      <alignment wrapText="1"/>
    </xf>
    <xf numFmtId="0" fontId="15" fillId="0" borderId="0" xfId="0" applyFont="1" applyBorder="1" applyAlignment="1">
      <alignment horizontal="center" vertical="center" wrapText="1"/>
    </xf>
    <xf numFmtId="0" fontId="15" fillId="0" borderId="0" xfId="0" applyNumberFormat="1" applyFont="1" applyBorder="1" applyAlignment="1">
      <alignment vertical="center" wrapText="1"/>
    </xf>
    <xf numFmtId="0" fontId="5" fillId="0" borderId="0" xfId="0" applyFont="1" applyBorder="1" applyAlignment="1">
      <alignment wrapText="1"/>
    </xf>
    <xf numFmtId="0" fontId="0" fillId="0" borderId="0" xfId="0" applyAlignment="1">
      <alignment wrapText="1"/>
    </xf>
    <xf numFmtId="0" fontId="0" fillId="0" borderId="2" xfId="0" applyBorder="1"/>
    <xf numFmtId="0" fontId="0" fillId="0" borderId="0" xfId="0" applyBorder="1" applyAlignment="1">
      <alignment horizontal="center" wrapText="1"/>
    </xf>
    <xf numFmtId="0" fontId="6" fillId="0" borderId="0" xfId="0" applyFont="1" applyBorder="1" applyAlignment="1">
      <alignment horizontal="left"/>
    </xf>
    <xf numFmtId="164" fontId="5" fillId="0" borderId="0" xfId="4" applyNumberFormat="1" applyFont="1" applyBorder="1" applyAlignment="1">
      <alignment horizontal="center"/>
    </xf>
    <xf numFmtId="164" fontId="2" fillId="0" borderId="0" xfId="4" applyNumberFormat="1" applyFont="1" applyBorder="1" applyAlignment="1">
      <alignment horizontal="center" vertical="center"/>
    </xf>
    <xf numFmtId="0" fontId="2" fillId="0" borderId="0" xfId="0" applyFont="1" applyBorder="1" applyAlignment="1">
      <alignment horizontal="center"/>
    </xf>
    <xf numFmtId="0" fontId="5" fillId="0" borderId="0" xfId="0" applyFont="1" applyBorder="1" applyAlignment="1">
      <alignment horizontal="center"/>
    </xf>
    <xf numFmtId="0" fontId="10" fillId="0" borderId="0" xfId="0" applyFont="1" applyFill="1" applyBorder="1" applyAlignment="1">
      <alignment horizontal="center" wrapText="1"/>
    </xf>
    <xf numFmtId="0" fontId="2" fillId="0" borderId="0" xfId="0" applyFont="1" applyBorder="1" applyAlignment="1">
      <alignment horizontal="center" wrapText="1"/>
    </xf>
    <xf numFmtId="0" fontId="5" fillId="0" borderId="0" xfId="0" applyFont="1" applyBorder="1" applyAlignment="1">
      <alignment horizontal="center" wrapText="1"/>
    </xf>
    <xf numFmtId="0" fontId="10" fillId="0" borderId="0" xfId="0" applyFont="1" applyBorder="1" applyAlignment="1">
      <alignment horizontal="center" wrapText="1"/>
    </xf>
    <xf numFmtId="0" fontId="6" fillId="0" borderId="0" xfId="0" applyFont="1" applyBorder="1" applyAlignment="1">
      <alignment horizontal="left" wrapText="1"/>
    </xf>
    <xf numFmtId="0" fontId="6" fillId="0" borderId="0" xfId="0" applyFont="1" applyBorder="1" applyAlignment="1">
      <alignment wrapText="1"/>
    </xf>
    <xf numFmtId="0" fontId="14" fillId="0" borderId="0" xfId="0" applyFont="1" applyBorder="1" applyAlignment="1">
      <alignment horizontal="left"/>
    </xf>
    <xf numFmtId="0" fontId="14" fillId="0" borderId="0" xfId="0" applyFont="1" applyBorder="1" applyAlignment="1">
      <alignment horizontal="center"/>
    </xf>
    <xf numFmtId="0" fontId="14" fillId="2" borderId="0" xfId="0" applyFont="1" applyFill="1" applyBorder="1" applyAlignment="1">
      <alignment horizontal="center"/>
    </xf>
    <xf numFmtId="0" fontId="5" fillId="0" borderId="0" xfId="0" applyFont="1" applyBorder="1" applyAlignment="1"/>
    <xf numFmtId="0" fontId="2" fillId="0" borderId="0" xfId="0" applyFont="1" applyBorder="1" applyAlignment="1">
      <alignment horizontal="center" vertical="top" wrapText="1"/>
    </xf>
    <xf numFmtId="0" fontId="2" fillId="0" borderId="0" xfId="0" applyFont="1" applyBorder="1" applyAlignment="1">
      <alignment horizontal="justify"/>
    </xf>
    <xf numFmtId="0" fontId="4" fillId="0" borderId="0" xfId="0" applyFont="1" applyBorder="1" applyAlignment="1">
      <alignment horizontal="left" wrapText="1"/>
    </xf>
    <xf numFmtId="0" fontId="5" fillId="0" borderId="0" xfId="0" applyFont="1" applyFill="1" applyBorder="1" applyAlignment="1">
      <alignment horizontal="justify"/>
    </xf>
    <xf numFmtId="0" fontId="2" fillId="0" borderId="0" xfId="0" applyFont="1" applyBorder="1" applyAlignment="1"/>
    <xf numFmtId="0" fontId="2" fillId="0" borderId="0" xfId="0" applyFont="1" applyFill="1" applyBorder="1"/>
    <xf numFmtId="166" fontId="2" fillId="0" borderId="0" xfId="4" applyNumberFormat="1" applyFont="1" applyBorder="1"/>
    <xf numFmtId="167" fontId="2" fillId="0" borderId="0" xfId="4" applyNumberFormat="1" applyFont="1" applyBorder="1" applyAlignment="1">
      <alignment horizontal="center"/>
    </xf>
    <xf numFmtId="0" fontId="5" fillId="0" borderId="0" xfId="9" applyFont="1" applyBorder="1" applyAlignment="1">
      <alignment horizontal="center"/>
    </xf>
    <xf numFmtId="167" fontId="5" fillId="0" borderId="0" xfId="4" applyNumberFormat="1" applyFont="1" applyBorder="1" applyAlignment="1">
      <alignment horizontal="center"/>
    </xf>
    <xf numFmtId="0" fontId="10" fillId="0" borderId="0" xfId="0" applyFont="1" applyFill="1" applyBorder="1"/>
    <xf numFmtId="0" fontId="6" fillId="0" borderId="0" xfId="0" applyFont="1" applyBorder="1"/>
    <xf numFmtId="0" fontId="5" fillId="0" borderId="0" xfId="0" applyFont="1" applyBorder="1" applyAlignment="1">
      <alignment horizontal="center" vertical="top" wrapText="1"/>
    </xf>
    <xf numFmtId="0" fontId="10" fillId="0" borderId="0" xfId="0" applyFont="1" applyBorder="1" applyAlignment="1">
      <alignment horizontal="left"/>
    </xf>
    <xf numFmtId="0" fontId="6" fillId="0" borderId="0" xfId="0" applyFont="1" applyFill="1" applyBorder="1" applyAlignment="1">
      <alignment horizontal="left" wrapText="1"/>
    </xf>
    <xf numFmtId="164" fontId="10" fillId="0" borderId="0" xfId="0" applyNumberFormat="1" applyFont="1" applyFill="1" applyBorder="1" applyAlignment="1">
      <alignment horizontal="center"/>
    </xf>
    <xf numFmtId="0" fontId="10" fillId="0" borderId="0" xfId="0" applyFont="1" applyBorder="1" applyAlignment="1">
      <alignment wrapText="1"/>
    </xf>
    <xf numFmtId="0" fontId="10" fillId="0" borderId="0" xfId="2" applyNumberFormat="1" applyFont="1" applyBorder="1" applyAlignment="1">
      <alignment horizontal="left"/>
    </xf>
    <xf numFmtId="0" fontId="6" fillId="0" borderId="0" xfId="0" applyFont="1" applyBorder="1" applyAlignment="1">
      <alignment horizontal="justify" wrapText="1"/>
    </xf>
    <xf numFmtId="0" fontId="6" fillId="0" borderId="0" xfId="0" applyFont="1" applyFill="1" applyBorder="1"/>
    <xf numFmtId="1" fontId="10" fillId="0" borderId="0" xfId="2" applyNumberFormat="1" applyFont="1" applyFill="1" applyBorder="1" applyAlignment="1">
      <alignment horizontal="left"/>
    </xf>
    <xf numFmtId="0" fontId="4" fillId="0" borderId="0" xfId="0" applyFont="1" applyBorder="1" applyAlignment="1">
      <alignment horizontal="left"/>
    </xf>
    <xf numFmtId="0" fontId="26" fillId="0" borderId="0" xfId="0" applyFont="1" applyBorder="1" applyAlignment="1">
      <alignment horizontal="left"/>
    </xf>
    <xf numFmtId="168" fontId="5" fillId="0" borderId="0" xfId="4" applyNumberFormat="1" applyFont="1" applyBorder="1" applyAlignment="1">
      <alignment horizontal="center"/>
    </xf>
    <xf numFmtId="0" fontId="0" fillId="0" borderId="0" xfId="0" applyFill="1" applyBorder="1"/>
    <xf numFmtId="3" fontId="5" fillId="0" borderId="0" xfId="0" applyNumberFormat="1" applyFont="1" applyBorder="1" applyAlignment="1">
      <alignment horizontal="center" vertical="center"/>
    </xf>
    <xf numFmtId="0" fontId="10" fillId="0" borderId="0" xfId="27" applyFont="1" applyBorder="1"/>
    <xf numFmtId="169" fontId="5" fillId="0" borderId="0" xfId="0" applyNumberFormat="1" applyFont="1" applyBorder="1"/>
    <xf numFmtId="165" fontId="5" fillId="0" borderId="0" xfId="0" applyNumberFormat="1" applyFont="1" applyBorder="1"/>
    <xf numFmtId="0" fontId="10" fillId="0" borderId="0" xfId="22" applyFont="1" applyBorder="1"/>
    <xf numFmtId="0" fontId="10" fillId="0" borderId="0" xfId="14" applyFont="1" applyBorder="1"/>
    <xf numFmtId="0" fontId="15" fillId="0" borderId="0" xfId="0" applyFont="1" applyBorder="1" applyAlignment="1">
      <alignment horizontal="center" vertical="top" wrapText="1"/>
    </xf>
    <xf numFmtId="0" fontId="10" fillId="0" borderId="0" xfId="24" applyFont="1" applyBorder="1"/>
    <xf numFmtId="0" fontId="5" fillId="0" borderId="0" xfId="0" applyFont="1" applyBorder="1" applyAlignment="1">
      <alignment horizontal="center" vertical="center" wrapText="1"/>
    </xf>
    <xf numFmtId="0" fontId="10" fillId="0" borderId="0" xfId="30" applyBorder="1"/>
    <xf numFmtId="166" fontId="5" fillId="0" borderId="0" xfId="0" applyNumberFormat="1" applyFont="1" applyBorder="1"/>
    <xf numFmtId="0" fontId="15" fillId="0" borderId="0" xfId="0" applyFont="1" applyBorder="1" applyAlignment="1">
      <alignment horizontal="center" wrapText="1"/>
    </xf>
    <xf numFmtId="169" fontId="2" fillId="0" borderId="0" xfId="0" applyNumberFormat="1" applyFont="1" applyBorder="1"/>
    <xf numFmtId="164" fontId="2" fillId="0" borderId="0" xfId="0" applyNumberFormat="1" applyFont="1" applyFill="1" applyBorder="1" applyAlignment="1">
      <alignment horizontal="center"/>
    </xf>
    <xf numFmtId="9" fontId="2" fillId="0" borderId="0" xfId="0" applyNumberFormat="1" applyFont="1" applyFill="1" applyBorder="1" applyAlignment="1">
      <alignment horizontal="center"/>
    </xf>
    <xf numFmtId="3" fontId="5" fillId="0" borderId="0" xfId="4" applyNumberFormat="1" applyFont="1" applyBorder="1" applyAlignment="1">
      <alignment horizontal="center" vertical="center"/>
    </xf>
    <xf numFmtId="0" fontId="14" fillId="0" borderId="0" xfId="0" applyFont="1" applyBorder="1" applyAlignment="1">
      <alignment wrapText="1"/>
    </xf>
    <xf numFmtId="0" fontId="2" fillId="0" borderId="0" xfId="0" applyFont="1" applyFill="1" applyBorder="1" applyAlignment="1">
      <alignment wrapText="1"/>
    </xf>
    <xf numFmtId="0" fontId="15" fillId="0" borderId="0" xfId="0" applyFont="1" applyBorder="1" applyAlignment="1">
      <alignment horizontal="left"/>
    </xf>
    <xf numFmtId="164" fontId="6" fillId="0" borderId="0" xfId="4" applyNumberFormat="1" applyFont="1" applyBorder="1" applyAlignment="1">
      <alignment horizontal="center" vertical="center"/>
    </xf>
    <xf numFmtId="0" fontId="17" fillId="0" borderId="0" xfId="0" applyFont="1" applyBorder="1" applyAlignment="1">
      <alignment horizontal="center" vertical="center"/>
    </xf>
    <xf numFmtId="1" fontId="5" fillId="0" borderId="0" xfId="0" applyNumberFormat="1" applyFont="1" applyBorder="1" applyAlignment="1">
      <alignment horizontal="center" vertical="center"/>
    </xf>
    <xf numFmtId="1" fontId="2" fillId="0" borderId="0" xfId="0" applyNumberFormat="1" applyFont="1" applyBorder="1" applyAlignment="1">
      <alignment horizontal="center"/>
    </xf>
    <xf numFmtId="164" fontId="10" fillId="0" borderId="0" xfId="28" applyNumberFormat="1" applyFont="1" applyFill="1" applyBorder="1" applyAlignment="1">
      <alignment horizontal="center"/>
    </xf>
    <xf numFmtId="164" fontId="12" fillId="0" borderId="0" xfId="28" applyNumberFormat="1" applyFont="1" applyFill="1" applyBorder="1" applyAlignment="1">
      <alignment horizontal="center"/>
    </xf>
    <xf numFmtId="0" fontId="4" fillId="0" borderId="0" xfId="0" applyFont="1" applyFill="1" applyBorder="1" applyAlignment="1">
      <alignment horizontal="center" vertical="center"/>
    </xf>
    <xf numFmtId="0" fontId="0" fillId="0" borderId="2" xfId="0" applyBorder="1" applyAlignment="1">
      <alignment horizontal="left"/>
    </xf>
    <xf numFmtId="0" fontId="0" fillId="0" borderId="2" xfId="0" applyBorder="1" applyAlignment="1">
      <alignment horizontal="center"/>
    </xf>
    <xf numFmtId="0" fontId="2" fillId="0" borderId="2" xfId="0" applyFont="1" applyBorder="1" applyAlignment="1">
      <alignment horizontal="justify"/>
    </xf>
    <xf numFmtId="0" fontId="5" fillId="0" borderId="2" xfId="0" applyFont="1" applyBorder="1"/>
    <xf numFmtId="0" fontId="5" fillId="0" borderId="2" xfId="0" applyFont="1" applyBorder="1" applyAlignment="1">
      <alignment horizontal="center"/>
    </xf>
    <xf numFmtId="0" fontId="20" fillId="0" borderId="2" xfId="0" applyFont="1" applyBorder="1" applyAlignment="1">
      <alignment horizontal="center"/>
    </xf>
    <xf numFmtId="0" fontId="2" fillId="0" borderId="2" xfId="0" applyFont="1" applyBorder="1" applyAlignment="1">
      <alignment horizontal="left"/>
    </xf>
    <xf numFmtId="0" fontId="2" fillId="0" borderId="2" xfId="0" applyFont="1" applyBorder="1" applyAlignment="1">
      <alignment horizontal="center"/>
    </xf>
    <xf numFmtId="0" fontId="2" fillId="0" borderId="2" xfId="0" applyFont="1" applyBorder="1"/>
    <xf numFmtId="165" fontId="2" fillId="0" borderId="2" xfId="15" applyNumberFormat="1" applyFont="1" applyFill="1" applyBorder="1" applyAlignment="1">
      <alignment horizontal="center" vertical="center"/>
    </xf>
    <xf numFmtId="0" fontId="5" fillId="0" borderId="2" xfId="0" applyFont="1" applyBorder="1" applyAlignment="1">
      <alignment horizontal="center" vertical="center"/>
    </xf>
    <xf numFmtId="168" fontId="2" fillId="0" borderId="2" xfId="4" applyNumberFormat="1" applyFont="1" applyBorder="1" applyAlignment="1">
      <alignment horizontal="center" vertical="center"/>
    </xf>
    <xf numFmtId="168" fontId="2" fillId="0" borderId="2" xfId="4" applyNumberFormat="1" applyFont="1" applyBorder="1" applyAlignment="1">
      <alignment horizontal="center"/>
    </xf>
    <xf numFmtId="0" fontId="5" fillId="0" borderId="2" xfId="0" applyFont="1" applyBorder="1" applyAlignment="1">
      <alignment horizontal="left"/>
    </xf>
    <xf numFmtId="172" fontId="5" fillId="0" borderId="2" xfId="0" applyNumberFormat="1" applyFont="1" applyBorder="1" applyAlignment="1">
      <alignment horizontal="center"/>
    </xf>
    <xf numFmtId="172" fontId="2" fillId="0" borderId="2" xfId="4" applyNumberFormat="1" applyFont="1" applyBorder="1" applyAlignment="1">
      <alignment horizontal="center" vertical="center"/>
    </xf>
    <xf numFmtId="168" fontId="13" fillId="0" borderId="2" xfId="4" applyNumberFormat="1" applyFont="1" applyBorder="1" applyAlignment="1">
      <alignment horizontal="right" vertical="center"/>
    </xf>
    <xf numFmtId="0" fontId="5" fillId="0" borderId="0" xfId="0" applyFont="1" applyFill="1" applyBorder="1" applyAlignment="1">
      <alignment horizontal="left" wrapText="1"/>
    </xf>
    <xf numFmtId="0" fontId="0" fillId="0" borderId="0" xfId="0" applyFill="1" applyBorder="1" applyAlignment="1">
      <alignment horizontal="left" wrapText="1"/>
    </xf>
    <xf numFmtId="166" fontId="2" fillId="0" borderId="0" xfId="15" applyNumberFormat="1" applyFont="1" applyFill="1" applyBorder="1" applyAlignment="1">
      <alignment horizontal="center" vertical="center"/>
    </xf>
    <xf numFmtId="0" fontId="2" fillId="0" borderId="0" xfId="0" applyFont="1" applyBorder="1" applyAlignment="1">
      <alignment horizontal="center"/>
    </xf>
    <xf numFmtId="165" fontId="2" fillId="0" borderId="0" xfId="36" applyNumberFormat="1" applyFont="1" applyBorder="1" applyAlignment="1">
      <alignment horizontal="center" vertical="center"/>
    </xf>
    <xf numFmtId="169" fontId="2" fillId="0" borderId="0" xfId="35" applyNumberFormat="1" applyFont="1" applyBorder="1" applyAlignment="1">
      <alignment horizontal="center" vertical="center"/>
    </xf>
    <xf numFmtId="165" fontId="2" fillId="0" borderId="0" xfId="35" applyNumberFormat="1" applyFont="1" applyBorder="1" applyAlignment="1">
      <alignment horizontal="center" vertical="center"/>
    </xf>
    <xf numFmtId="168" fontId="10" fillId="0" borderId="0" xfId="4" applyNumberFormat="1" applyFont="1"/>
    <xf numFmtId="168" fontId="5" fillId="0" borderId="0" xfId="4" applyNumberFormat="1" applyFont="1" applyBorder="1"/>
    <xf numFmtId="168" fontId="10" fillId="0" borderId="0" xfId="4" applyNumberFormat="1" applyFont="1" applyBorder="1"/>
    <xf numFmtId="0" fontId="10" fillId="0" borderId="0" xfId="37" applyFont="1"/>
    <xf numFmtId="168" fontId="13" fillId="0" borderId="0" xfId="4" applyNumberFormat="1" applyFont="1" applyBorder="1" applyAlignment="1">
      <alignment horizontal="center" vertical="center" wrapText="1"/>
    </xf>
    <xf numFmtId="0" fontId="10" fillId="0" borderId="0" xfId="38"/>
    <xf numFmtId="0" fontId="10" fillId="0" borderId="0" xfId="39"/>
    <xf numFmtId="0" fontId="29" fillId="0" borderId="0" xfId="0" applyFont="1" applyBorder="1" applyAlignment="1">
      <alignment horizontal="left"/>
    </xf>
    <xf numFmtId="0" fontId="29" fillId="0" borderId="0" xfId="0" applyFont="1" applyBorder="1" applyAlignment="1">
      <alignment horizontal="center"/>
    </xf>
    <xf numFmtId="0" fontId="29" fillId="0" borderId="0" xfId="0" applyFont="1" applyBorder="1"/>
    <xf numFmtId="167" fontId="10" fillId="0" borderId="0" xfId="4" applyNumberFormat="1" applyFont="1"/>
    <xf numFmtId="0" fontId="6" fillId="0" borderId="0" xfId="0" applyFont="1" applyBorder="1" applyAlignment="1">
      <alignment horizontal="left" wrapText="1"/>
    </xf>
    <xf numFmtId="0" fontId="14" fillId="0" borderId="0" xfId="0" applyFont="1" applyBorder="1" applyAlignment="1">
      <alignment horizontal="center"/>
    </xf>
    <xf numFmtId="169" fontId="13" fillId="0" borderId="0" xfId="40" applyNumberFormat="1" applyFont="1" applyBorder="1" applyAlignment="1">
      <alignment horizontal="center" vertical="center"/>
    </xf>
    <xf numFmtId="165" fontId="13" fillId="0" borderId="0" xfId="40" applyNumberFormat="1" applyFont="1" applyBorder="1" applyAlignment="1">
      <alignment horizontal="center" vertical="center"/>
    </xf>
    <xf numFmtId="168" fontId="28" fillId="0" borderId="0" xfId="4" applyNumberFormat="1" applyFont="1" applyBorder="1" applyAlignment="1">
      <alignment horizontal="center" vertical="center"/>
    </xf>
    <xf numFmtId="1" fontId="2" fillId="0" borderId="0" xfId="4" applyNumberFormat="1" applyFont="1" applyBorder="1" applyAlignment="1">
      <alignment horizontal="center"/>
    </xf>
    <xf numFmtId="166" fontId="2" fillId="0" borderId="0" xfId="19" applyNumberFormat="1" applyFont="1" applyFill="1" applyBorder="1" applyAlignment="1">
      <alignment horizontal="center" vertical="center"/>
    </xf>
    <xf numFmtId="168" fontId="2" fillId="0" borderId="0" xfId="4" applyNumberFormat="1" applyFont="1" applyFill="1" applyBorder="1" applyAlignment="1">
      <alignment horizontal="center"/>
    </xf>
    <xf numFmtId="168" fontId="27" fillId="0" borderId="0" xfId="4" applyNumberFormat="1" applyFont="1"/>
    <xf numFmtId="175" fontId="2" fillId="0" borderId="0" xfId="0" applyNumberFormat="1" applyFont="1" applyBorder="1"/>
    <xf numFmtId="0" fontId="2" fillId="0" borderId="0" xfId="0" applyFont="1" applyBorder="1" applyAlignment="1">
      <alignment horizontal="center" wrapText="1"/>
    </xf>
    <xf numFmtId="0" fontId="5" fillId="0" borderId="0" xfId="0" applyFont="1" applyBorder="1" applyAlignment="1">
      <alignment horizontal="center" wrapText="1"/>
    </xf>
    <xf numFmtId="0" fontId="2" fillId="0" borderId="0" xfId="0" applyFont="1" applyBorder="1" applyAlignment="1">
      <alignment horizontal="center"/>
    </xf>
    <xf numFmtId="0" fontId="0" fillId="0" borderId="0" xfId="0" applyBorder="1" applyAlignment="1">
      <alignment horizontal="center"/>
    </xf>
    <xf numFmtId="0" fontId="14" fillId="0" borderId="0"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center"/>
    </xf>
    <xf numFmtId="0" fontId="5" fillId="0" borderId="0" xfId="0" applyFont="1" applyBorder="1" applyAlignment="1">
      <alignment horizontal="center"/>
    </xf>
    <xf numFmtId="0" fontId="0" fillId="0" borderId="0" xfId="0" applyBorder="1" applyAlignment="1">
      <alignment horizontal="left" wrapText="1"/>
    </xf>
    <xf numFmtId="0" fontId="5" fillId="0" borderId="0" xfId="0" applyFont="1" applyBorder="1" applyAlignment="1"/>
    <xf numFmtId="0" fontId="27" fillId="0" borderId="0" xfId="41"/>
    <xf numFmtId="0" fontId="5" fillId="0" borderId="0" xfId="0" applyFont="1" applyBorder="1" applyAlignment="1">
      <alignment horizontal="center" wrapText="1"/>
    </xf>
    <xf numFmtId="0" fontId="0" fillId="0" borderId="0" xfId="0" applyBorder="1" applyAlignment="1">
      <alignment horizontal="center" wrapText="1"/>
    </xf>
    <xf numFmtId="165" fontId="10" fillId="0" borderId="0" xfId="17" applyNumberFormat="1" applyFont="1" applyBorder="1"/>
    <xf numFmtId="165" fontId="10" fillId="0" borderId="0" xfId="18" applyNumberFormat="1" applyFont="1" applyBorder="1"/>
    <xf numFmtId="165" fontId="2" fillId="0" borderId="0" xfId="17" applyNumberFormat="1" applyFont="1" applyBorder="1" applyAlignment="1">
      <alignment horizontal="center" vertical="center"/>
    </xf>
    <xf numFmtId="165" fontId="2" fillId="0" borderId="0" xfId="18" applyNumberFormat="1" applyFont="1" applyBorder="1" applyAlignment="1">
      <alignment horizontal="center" vertical="center"/>
    </xf>
    <xf numFmtId="0" fontId="5" fillId="0" borderId="0" xfId="0" applyFont="1" applyFill="1" applyBorder="1" applyAlignment="1"/>
    <xf numFmtId="168" fontId="2" fillId="0" borderId="0" xfId="19" applyNumberFormat="1" applyFont="1" applyFill="1" applyBorder="1" applyAlignment="1">
      <alignment horizontal="center" vertical="center"/>
    </xf>
    <xf numFmtId="1" fontId="2" fillId="0" borderId="0" xfId="4" applyNumberFormat="1" applyFont="1" applyBorder="1" applyAlignment="1">
      <alignment horizontal="left"/>
    </xf>
    <xf numFmtId="164" fontId="2" fillId="0" borderId="2" xfId="4" applyNumberFormat="1" applyFont="1" applyBorder="1" applyAlignment="1">
      <alignment horizontal="center"/>
    </xf>
    <xf numFmtId="0" fontId="5" fillId="0" borderId="3" xfId="0" applyFont="1" applyBorder="1"/>
    <xf numFmtId="0" fontId="5" fillId="0" borderId="3" xfId="0" applyFont="1" applyBorder="1" applyAlignment="1">
      <alignment horizontal="justify"/>
    </xf>
    <xf numFmtId="0" fontId="5" fillId="0" borderId="3" xfId="0" applyFont="1" applyBorder="1" applyAlignment="1">
      <alignment horizontal="center"/>
    </xf>
    <xf numFmtId="0" fontId="20" fillId="0" borderId="3" xfId="0" applyFont="1" applyBorder="1" applyAlignment="1">
      <alignment horizontal="center"/>
    </xf>
    <xf numFmtId="0" fontId="0" fillId="0" borderId="3" xfId="0" applyBorder="1" applyAlignment="1">
      <alignment horizontal="center"/>
    </xf>
    <xf numFmtId="0" fontId="0" fillId="0" borderId="3" xfId="0" applyBorder="1" applyAlignment="1">
      <alignment horizontal="left"/>
    </xf>
    <xf numFmtId="165" fontId="2" fillId="0" borderId="0" xfId="43" applyNumberFormat="1" applyFont="1" applyBorder="1" applyAlignment="1">
      <alignment horizontal="center" vertical="center"/>
    </xf>
    <xf numFmtId="166" fontId="2" fillId="0" borderId="0" xfId="43" applyNumberFormat="1" applyFont="1" applyBorder="1" applyAlignment="1">
      <alignment horizontal="center" vertical="center"/>
    </xf>
    <xf numFmtId="166" fontId="2" fillId="0" borderId="0" xfId="43" applyNumberFormat="1" applyFont="1" applyFill="1" applyBorder="1" applyAlignment="1">
      <alignment horizontal="center" vertical="center"/>
    </xf>
    <xf numFmtId="0" fontId="20" fillId="0" borderId="3" xfId="0" applyFont="1" applyFill="1" applyBorder="1" applyAlignment="1">
      <alignment horizontal="center"/>
    </xf>
    <xf numFmtId="0" fontId="0" fillId="0" borderId="3" xfId="0" applyFill="1" applyBorder="1" applyAlignment="1">
      <alignment horizontal="center"/>
    </xf>
    <xf numFmtId="0" fontId="0" fillId="0" borderId="3" xfId="0" applyFill="1" applyBorder="1" applyAlignment="1">
      <alignment horizontal="left"/>
    </xf>
    <xf numFmtId="0" fontId="5" fillId="0" borderId="0" xfId="0" applyFont="1" applyBorder="1" applyAlignment="1">
      <alignment horizontal="center" wrapText="1"/>
    </xf>
    <xf numFmtId="0" fontId="2" fillId="0" borderId="0" xfId="0" applyFont="1" applyBorder="1" applyAlignment="1">
      <alignment horizontal="center"/>
    </xf>
    <xf numFmtId="0" fontId="5" fillId="0" borderId="0" xfId="0" applyFont="1" applyBorder="1" applyAlignment="1">
      <alignment horizontal="center"/>
    </xf>
    <xf numFmtId="0" fontId="0" fillId="0" borderId="0" xfId="0" applyBorder="1" applyAlignment="1">
      <alignment wrapText="1"/>
    </xf>
    <xf numFmtId="0" fontId="0" fillId="0" borderId="0" xfId="0" applyBorder="1" applyAlignment="1">
      <alignment horizontal="center"/>
    </xf>
    <xf numFmtId="0" fontId="10" fillId="0" borderId="0" xfId="0" applyFont="1" applyFill="1" applyBorder="1" applyAlignment="1">
      <alignment horizontal="center" wrapText="1"/>
    </xf>
    <xf numFmtId="0" fontId="0" fillId="0" borderId="0" xfId="0" applyBorder="1" applyAlignment="1">
      <alignment horizontal="left"/>
    </xf>
    <xf numFmtId="0" fontId="5" fillId="0" borderId="0" xfId="0" applyFont="1" applyBorder="1" applyAlignment="1">
      <alignment horizontal="left"/>
    </xf>
    <xf numFmtId="0" fontId="2" fillId="0" borderId="0" xfId="0" applyFont="1" applyBorder="1" applyAlignment="1">
      <alignment wrapText="1"/>
    </xf>
    <xf numFmtId="0" fontId="6" fillId="0" borderId="0" xfId="0" applyFont="1" applyBorder="1" applyAlignment="1">
      <alignment horizontal="left" wrapText="1"/>
    </xf>
    <xf numFmtId="0" fontId="0" fillId="0" borderId="0" xfId="0" applyAlignment="1">
      <alignment horizontal="center" wrapText="1"/>
    </xf>
    <xf numFmtId="0" fontId="14" fillId="0" borderId="0" xfId="0" applyFont="1" applyBorder="1" applyAlignment="1">
      <alignment horizontal="center"/>
    </xf>
    <xf numFmtId="1" fontId="5" fillId="0" borderId="0" xfId="0" applyNumberFormat="1" applyFont="1" applyBorder="1"/>
    <xf numFmtId="0" fontId="5" fillId="0" borderId="0" xfId="0" applyFont="1" applyBorder="1" applyAlignment="1">
      <alignment horizontal="center"/>
    </xf>
    <xf numFmtId="0" fontId="5" fillId="0" borderId="0" xfId="0" applyFont="1" applyBorder="1" applyAlignment="1">
      <alignment wrapText="1"/>
    </xf>
    <xf numFmtId="0" fontId="10" fillId="0" borderId="0" xfId="0" applyFont="1" applyBorder="1" applyAlignment="1">
      <alignment horizontal="justify" wrapText="1"/>
    </xf>
    <xf numFmtId="0" fontId="4" fillId="0" borderId="3" xfId="0" applyFont="1" applyBorder="1"/>
    <xf numFmtId="0" fontId="2" fillId="0" borderId="3" xfId="0" applyFont="1" applyFill="1" applyBorder="1" applyAlignment="1">
      <alignment horizontal="center"/>
    </xf>
    <xf numFmtId="0" fontId="2" fillId="0" borderId="3" xfId="0" applyFont="1" applyBorder="1"/>
    <xf numFmtId="166" fontId="10" fillId="0" borderId="0" xfId="15" applyNumberFormat="1" applyFont="1" applyFill="1" applyBorder="1" applyAlignment="1">
      <alignment horizontal="center" vertical="center"/>
    </xf>
    <xf numFmtId="165" fontId="10" fillId="0" borderId="0" xfId="15" applyNumberFormat="1" applyFont="1" applyFill="1" applyBorder="1" applyAlignment="1">
      <alignment horizontal="center" vertical="center"/>
    </xf>
    <xf numFmtId="0" fontId="0" fillId="0" borderId="3" xfId="0" applyBorder="1"/>
    <xf numFmtId="0" fontId="5" fillId="0" borderId="3" xfId="0" applyFont="1" applyBorder="1" applyAlignment="1">
      <alignment horizontal="left"/>
    </xf>
    <xf numFmtId="0" fontId="32" fillId="0" borderId="0" xfId="0" applyFont="1" applyAlignment="1">
      <alignment vertical="center"/>
    </xf>
    <xf numFmtId="0" fontId="31" fillId="0" borderId="0" xfId="45"/>
    <xf numFmtId="165" fontId="2" fillId="0" borderId="0" xfId="13" applyNumberFormat="1" applyFont="1" applyFill="1" applyBorder="1" applyAlignment="1">
      <alignment horizontal="center" vertical="center"/>
    </xf>
    <xf numFmtId="0" fontId="6" fillId="0" borderId="3" xfId="0" applyFont="1" applyBorder="1" applyAlignment="1">
      <alignment horizontal="left"/>
    </xf>
    <xf numFmtId="0" fontId="10" fillId="0" borderId="3" xfId="26" applyFont="1" applyBorder="1"/>
    <xf numFmtId="0" fontId="10" fillId="0" borderId="0" xfId="46"/>
    <xf numFmtId="9" fontId="5" fillId="0" borderId="0" xfId="44" applyFont="1" applyBorder="1" applyAlignment="1">
      <alignment horizontal="center"/>
    </xf>
    <xf numFmtId="0" fontId="5" fillId="0" borderId="0" xfId="0" applyFont="1" applyBorder="1" applyAlignment="1">
      <alignment horizontal="center"/>
    </xf>
    <xf numFmtId="49" fontId="10" fillId="0" borderId="3" xfId="0" applyNumberFormat="1" applyFont="1" applyBorder="1" applyAlignment="1">
      <alignment horizontal="left"/>
    </xf>
    <xf numFmtId="164" fontId="10" fillId="0" borderId="3" xfId="0" applyNumberFormat="1" applyFont="1" applyFill="1" applyBorder="1" applyAlignment="1">
      <alignment horizontal="center" wrapText="1"/>
    </xf>
    <xf numFmtId="164" fontId="12" fillId="0" borderId="3" xfId="0" applyNumberFormat="1" applyFont="1" applyFill="1" applyBorder="1" applyAlignment="1">
      <alignment horizontal="center" wrapText="1"/>
    </xf>
    <xf numFmtId="0" fontId="10" fillId="0" borderId="3" xfId="0" applyNumberFormat="1" applyFont="1" applyBorder="1" applyAlignment="1">
      <alignment horizontal="left"/>
    </xf>
    <xf numFmtId="0" fontId="5" fillId="0" borderId="0" xfId="0" applyFont="1" applyBorder="1" applyAlignment="1">
      <alignment horizontal="center" wrapText="1"/>
    </xf>
    <xf numFmtId="0" fontId="2" fillId="0" borderId="0" xfId="0" applyFont="1" applyBorder="1" applyAlignment="1">
      <alignment horizontal="center"/>
    </xf>
    <xf numFmtId="0" fontId="5" fillId="0" borderId="0" xfId="0" applyFont="1" applyBorder="1" applyAlignment="1">
      <alignment horizontal="center"/>
    </xf>
    <xf numFmtId="2" fontId="5" fillId="0" borderId="0" xfId="0" applyNumberFormat="1" applyFont="1" applyBorder="1"/>
    <xf numFmtId="0" fontId="5" fillId="0" borderId="0" xfId="0" applyFont="1" applyBorder="1" applyAlignment="1">
      <alignment horizontal="center"/>
    </xf>
    <xf numFmtId="0" fontId="5" fillId="0" borderId="0" xfId="0" applyFont="1" applyBorder="1" applyAlignment="1">
      <alignment horizontal="left"/>
    </xf>
    <xf numFmtId="0" fontId="6" fillId="0" borderId="0" xfId="0" applyFont="1" applyBorder="1" applyAlignment="1">
      <alignment horizontal="left" wrapText="1"/>
    </xf>
    <xf numFmtId="0" fontId="14" fillId="0" borderId="0" xfId="0" applyFont="1" applyBorder="1" applyAlignment="1">
      <alignment horizontal="center"/>
    </xf>
    <xf numFmtId="0" fontId="0" fillId="0" borderId="0" xfId="0" applyAlignment="1">
      <alignment wrapText="1"/>
    </xf>
    <xf numFmtId="164" fontId="34"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0" fontId="10" fillId="0" borderId="0" xfId="47"/>
    <xf numFmtId="164" fontId="5" fillId="0" borderId="3" xfId="0" applyNumberFormat="1" applyFont="1" applyBorder="1" applyAlignment="1">
      <alignment horizontal="center"/>
    </xf>
    <xf numFmtId="3" fontId="5" fillId="0" borderId="3" xfId="0" applyNumberFormat="1" applyFont="1" applyBorder="1" applyAlignment="1">
      <alignment horizontal="center"/>
    </xf>
    <xf numFmtId="0" fontId="6" fillId="0" borderId="3" xfId="0" applyFont="1" applyBorder="1" applyAlignment="1">
      <alignment horizontal="center"/>
    </xf>
    <xf numFmtId="164" fontId="2" fillId="0" borderId="3" xfId="0" applyNumberFormat="1" applyFont="1" applyBorder="1" applyAlignment="1">
      <alignment horizontal="center"/>
    </xf>
    <xf numFmtId="9" fontId="5" fillId="0" borderId="0" xfId="44" applyFont="1" applyBorder="1"/>
    <xf numFmtId="164" fontId="6" fillId="0" borderId="3" xfId="0" applyNumberFormat="1" applyFont="1" applyBorder="1" applyAlignment="1">
      <alignment horizontal="center"/>
    </xf>
    <xf numFmtId="164" fontId="5" fillId="0" borderId="3" xfId="0" applyNumberFormat="1" applyFont="1" applyFill="1" applyBorder="1" applyAlignment="1">
      <alignment horizontal="center"/>
    </xf>
    <xf numFmtId="0" fontId="5" fillId="0" borderId="0" xfId="0" applyFont="1" applyBorder="1" applyAlignment="1">
      <alignment horizontal="left"/>
    </xf>
    <xf numFmtId="172" fontId="5" fillId="0" borderId="3" xfId="0" applyNumberFormat="1" applyFont="1" applyBorder="1" applyAlignment="1">
      <alignment horizontal="center"/>
    </xf>
    <xf numFmtId="0" fontId="6" fillId="0" borderId="0" xfId="0" applyFont="1" applyBorder="1" applyAlignment="1">
      <alignment horizontal="left" wrapText="1"/>
    </xf>
    <xf numFmtId="0" fontId="14" fillId="0" borderId="0" xfId="0" applyFont="1" applyBorder="1" applyAlignment="1">
      <alignment horizontal="center"/>
    </xf>
    <xf numFmtId="0" fontId="36" fillId="0" borderId="0" xfId="48"/>
    <xf numFmtId="0" fontId="5" fillId="0" borderId="0" xfId="0" applyFont="1" applyBorder="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center"/>
    </xf>
    <xf numFmtId="0" fontId="0" fillId="0" borderId="0" xfId="0" applyBorder="1" applyAlignment="1">
      <alignment horizontal="center" wrapText="1"/>
    </xf>
    <xf numFmtId="0" fontId="14" fillId="0" borderId="0" xfId="0" applyFont="1" applyBorder="1" applyAlignment="1">
      <alignment horizontal="center"/>
    </xf>
    <xf numFmtId="0" fontId="2" fillId="0" borderId="0" xfId="0" applyFont="1" applyBorder="1" applyAlignment="1">
      <alignment horizontal="left" wrapText="1"/>
    </xf>
    <xf numFmtId="0" fontId="5" fillId="0" borderId="0" xfId="0" applyFont="1" applyBorder="1" applyAlignment="1">
      <alignment horizontal="left" wrapText="1"/>
    </xf>
    <xf numFmtId="164" fontId="4" fillId="0" borderId="0" xfId="4" applyNumberFormat="1" applyFont="1" applyBorder="1" applyAlignment="1">
      <alignment horizontal="center"/>
    </xf>
    <xf numFmtId="0" fontId="14" fillId="0" borderId="0" xfId="0" applyFont="1" applyAlignment="1">
      <alignment horizontal="left"/>
    </xf>
    <xf numFmtId="0" fontId="14" fillId="0" borderId="0" xfId="0" applyFont="1" applyAlignment="1">
      <alignment horizontal="center"/>
    </xf>
    <xf numFmtId="0" fontId="14" fillId="0" borderId="0" xfId="0" applyFont="1"/>
    <xf numFmtId="0" fontId="5" fillId="0" borderId="0" xfId="0" applyFont="1" applyAlignment="1">
      <alignment wrapText="1"/>
    </xf>
    <xf numFmtId="0" fontId="5" fillId="0" borderId="6" xfId="0" applyFont="1" applyBorder="1" applyAlignment="1">
      <alignment horizontal="left" wrapText="1"/>
    </xf>
    <xf numFmtId="0" fontId="37" fillId="0" borderId="3" xfId="0" applyFont="1" applyBorder="1"/>
    <xf numFmtId="0" fontId="5" fillId="0" borderId="0" xfId="0" applyFont="1"/>
    <xf numFmtId="0" fontId="2" fillId="0" borderId="0" xfId="0" applyFont="1" applyAlignment="1">
      <alignment horizontal="left"/>
    </xf>
    <xf numFmtId="2" fontId="0" fillId="0" borderId="0" xfId="0" applyNumberFormat="1" applyBorder="1" applyAlignment="1">
      <alignment wrapText="1"/>
    </xf>
    <xf numFmtId="2" fontId="0" fillId="0" borderId="0" xfId="0" applyNumberFormat="1" applyAlignment="1">
      <alignment vertical="center"/>
    </xf>
    <xf numFmtId="2" fontId="0" fillId="0" borderId="0" xfId="0" applyNumberFormat="1" applyAlignment="1">
      <alignment wrapText="1"/>
    </xf>
    <xf numFmtId="0" fontId="38" fillId="0" borderId="0" xfId="0" applyFont="1"/>
    <xf numFmtId="164" fontId="5" fillId="0" borderId="0" xfId="0" applyNumberFormat="1" applyFont="1" applyBorder="1" applyAlignment="1">
      <alignment horizontal="center" vertical="center" wrapText="1"/>
    </xf>
    <xf numFmtId="0" fontId="2" fillId="0" borderId="3" xfId="0" applyFont="1" applyBorder="1" applyAlignment="1">
      <alignment horizontal="left"/>
    </xf>
    <xf numFmtId="0" fontId="5" fillId="0" borderId="3" xfId="0" applyFont="1" applyFill="1" applyBorder="1"/>
    <xf numFmtId="0" fontId="6" fillId="0" borderId="0" xfId="0" applyFont="1" applyBorder="1" applyAlignment="1">
      <alignment horizontal="left" wrapText="1"/>
    </xf>
    <xf numFmtId="0" fontId="14" fillId="0" borderId="0" xfId="0" applyFont="1" applyBorder="1" applyAlignment="1">
      <alignment horizontal="center"/>
    </xf>
    <xf numFmtId="0" fontId="2" fillId="0" borderId="6" xfId="0" applyFont="1" applyBorder="1" applyAlignment="1">
      <alignment horizontal="left"/>
    </xf>
    <xf numFmtId="0" fontId="2"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14" fillId="0" borderId="0" xfId="0" applyFont="1" applyBorder="1" applyAlignment="1">
      <alignment wrapText="1"/>
    </xf>
    <xf numFmtId="0" fontId="14" fillId="0" borderId="0" xfId="0" applyFont="1" applyBorder="1" applyAlignment="1">
      <alignment horizontal="center"/>
    </xf>
    <xf numFmtId="0" fontId="4" fillId="0" borderId="3"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center"/>
    </xf>
    <xf numFmtId="0" fontId="2" fillId="0" borderId="3" xfId="0" applyFont="1" applyBorder="1" applyAlignment="1">
      <alignment horizontal="center"/>
    </xf>
    <xf numFmtId="0" fontId="5" fillId="0" borderId="3" xfId="0" applyFont="1" applyBorder="1" applyAlignment="1">
      <alignment horizontal="center" wrapText="1"/>
    </xf>
    <xf numFmtId="0" fontId="5" fillId="0" borderId="0" xfId="0" applyFont="1" applyBorder="1" applyAlignment="1">
      <alignment horizontal="left"/>
    </xf>
    <xf numFmtId="0" fontId="4" fillId="0" borderId="3" xfId="0" applyFont="1" applyFill="1" applyBorder="1" applyAlignment="1">
      <alignment horizontal="center"/>
    </xf>
    <xf numFmtId="1" fontId="10" fillId="0" borderId="3" xfId="2" applyNumberFormat="1" applyFont="1" applyBorder="1" applyAlignment="1">
      <alignment horizontal="left"/>
    </xf>
    <xf numFmtId="0" fontId="0" fillId="0" borderId="3" xfId="0" applyBorder="1" applyAlignment="1">
      <alignment horizontal="center"/>
    </xf>
    <xf numFmtId="0" fontId="39" fillId="0" borderId="0" xfId="0" applyFont="1" applyAlignment="1">
      <alignment horizontal="center"/>
    </xf>
    <xf numFmtId="165" fontId="2" fillId="0" borderId="3" xfId="15" applyNumberFormat="1" applyFont="1" applyFill="1" applyBorder="1" applyAlignment="1">
      <alignment horizontal="center" vertical="center"/>
    </xf>
    <xf numFmtId="164" fontId="5" fillId="0" borderId="3" xfId="4" applyNumberFormat="1" applyFont="1" applyBorder="1" applyAlignment="1">
      <alignment horizontal="center" vertical="center"/>
    </xf>
    <xf numFmtId="3" fontId="2" fillId="0" borderId="3" xfId="4" applyNumberFormat="1" applyFont="1" applyBorder="1" applyAlignment="1">
      <alignment horizontal="center"/>
    </xf>
    <xf numFmtId="168" fontId="2" fillId="0" borderId="3" xfId="4" applyNumberFormat="1" applyFont="1" applyBorder="1" applyAlignment="1">
      <alignment horizontal="center" vertical="center"/>
    </xf>
    <xf numFmtId="165" fontId="2" fillId="0" borderId="3" xfId="6" applyNumberFormat="1" applyFont="1" applyBorder="1" applyAlignment="1">
      <alignment horizontal="center" vertical="center"/>
    </xf>
    <xf numFmtId="0" fontId="6" fillId="0" borderId="3" xfId="0" applyFont="1" applyFill="1" applyBorder="1" applyAlignment="1">
      <alignment horizontal="center"/>
    </xf>
    <xf numFmtId="166" fontId="2" fillId="0" borderId="3" xfId="13" applyNumberFormat="1" applyFont="1" applyBorder="1" applyAlignment="1">
      <alignment horizontal="center" vertical="center"/>
    </xf>
    <xf numFmtId="165" fontId="2" fillId="0" borderId="3" xfId="13" applyNumberFormat="1" applyFont="1" applyBorder="1" applyAlignment="1">
      <alignment horizontal="center" vertical="center"/>
    </xf>
    <xf numFmtId="165" fontId="2" fillId="0" borderId="3" xfId="13" applyNumberFormat="1" applyFont="1" applyFill="1" applyBorder="1" applyAlignment="1">
      <alignment horizontal="center" vertical="center"/>
    </xf>
    <xf numFmtId="1" fontId="5" fillId="0" borderId="3" xfId="0" applyNumberFormat="1" applyFont="1" applyBorder="1" applyAlignment="1">
      <alignment horizontal="center"/>
    </xf>
    <xf numFmtId="164" fontId="10" fillId="0" borderId="3" xfId="6" applyNumberFormat="1" applyFont="1" applyBorder="1" applyAlignment="1">
      <alignment horizontal="center" vertical="center"/>
    </xf>
    <xf numFmtId="165" fontId="4" fillId="0" borderId="3" xfId="13" applyNumberFormat="1" applyFont="1" applyBorder="1" applyAlignment="1">
      <alignment horizontal="center" vertical="center"/>
    </xf>
    <xf numFmtId="1" fontId="10" fillId="0" borderId="3" xfId="28" applyNumberFormat="1" applyFont="1" applyBorder="1" applyAlignment="1">
      <alignment horizontal="left"/>
    </xf>
    <xf numFmtId="164" fontId="5" fillId="0" borderId="3" xfId="3" applyNumberFormat="1" applyFont="1" applyFill="1" applyBorder="1" applyAlignment="1">
      <alignment horizontal="center"/>
    </xf>
    <xf numFmtId="3" fontId="5" fillId="0" borderId="3" xfId="0" applyNumberFormat="1" applyFont="1" applyFill="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left"/>
    </xf>
    <xf numFmtId="164" fontId="2" fillId="0" borderId="3" xfId="4" applyNumberFormat="1" applyFont="1" applyBorder="1" applyAlignment="1">
      <alignment horizontal="center"/>
    </xf>
    <xf numFmtId="0" fontId="2" fillId="0" borderId="3" xfId="0" applyFont="1" applyFill="1" applyBorder="1" applyAlignment="1">
      <alignment horizontal="left"/>
    </xf>
    <xf numFmtId="3" fontId="2" fillId="0" borderId="3" xfId="4" applyNumberFormat="1" applyFont="1" applyBorder="1" applyAlignment="1">
      <alignment horizontal="center" vertical="center"/>
    </xf>
    <xf numFmtId="168" fontId="2" fillId="0" borderId="3" xfId="4" applyNumberFormat="1" applyFont="1" applyBorder="1" applyAlignment="1">
      <alignment horizontal="center"/>
    </xf>
    <xf numFmtId="0" fontId="5" fillId="0" borderId="3" xfId="3" applyFont="1" applyFill="1" applyBorder="1" applyAlignment="1">
      <alignment horizontal="center"/>
    </xf>
    <xf numFmtId="0" fontId="39" fillId="0" borderId="0" xfId="0" applyFont="1" applyBorder="1" applyAlignment="1">
      <alignment horizontal="center"/>
    </xf>
    <xf numFmtId="0" fontId="2" fillId="0" borderId="3" xfId="0" applyFont="1" applyBorder="1" applyAlignment="1">
      <alignment horizontal="left" wrapText="1"/>
    </xf>
    <xf numFmtId="166" fontId="2" fillId="0" borderId="3" xfId="43" applyNumberFormat="1" applyFont="1" applyBorder="1" applyAlignment="1">
      <alignment horizontal="center" vertical="center"/>
    </xf>
    <xf numFmtId="167" fontId="2" fillId="0" borderId="3" xfId="4" applyNumberFormat="1" applyFont="1" applyBorder="1" applyAlignment="1">
      <alignment horizontal="right" vertical="center"/>
    </xf>
    <xf numFmtId="168" fontId="2" fillId="0" borderId="3" xfId="4" applyNumberFormat="1" applyFont="1" applyBorder="1" applyAlignment="1">
      <alignment horizontal="right" vertical="center"/>
    </xf>
    <xf numFmtId="167" fontId="13" fillId="0" borderId="3" xfId="4" applyNumberFormat="1" applyFont="1" applyBorder="1" applyAlignment="1">
      <alignment horizontal="center" vertical="center"/>
    </xf>
    <xf numFmtId="168" fontId="13" fillId="0" borderId="3" xfId="4" applyNumberFormat="1" applyFont="1" applyBorder="1" applyAlignment="1">
      <alignment horizontal="right" vertical="center"/>
    </xf>
    <xf numFmtId="0" fontId="4" fillId="0" borderId="3" xfId="0" applyFont="1" applyBorder="1" applyAlignment="1">
      <alignment horizontal="left"/>
    </xf>
    <xf numFmtId="166" fontId="2" fillId="0" borderId="3" xfId="19" applyNumberFormat="1" applyFont="1" applyBorder="1" applyAlignment="1">
      <alignment horizontal="center" vertical="center"/>
    </xf>
    <xf numFmtId="1" fontId="5" fillId="0" borderId="3" xfId="3" applyNumberFormat="1" applyFont="1" applyFill="1" applyBorder="1" applyAlignment="1">
      <alignment horizontal="center"/>
    </xf>
    <xf numFmtId="172" fontId="2" fillId="0" borderId="3" xfId="4" applyNumberFormat="1" applyFont="1" applyBorder="1" applyAlignment="1">
      <alignment horizontal="center" vertical="center"/>
    </xf>
    <xf numFmtId="0" fontId="0" fillId="0" borderId="3" xfId="0" applyBorder="1" applyAlignment="1">
      <alignment horizontal="center" wrapText="1"/>
    </xf>
    <xf numFmtId="49" fontId="10" fillId="0" borderId="3" xfId="28" applyNumberFormat="1" applyFont="1" applyBorder="1" applyAlignment="1">
      <alignment horizontal="left"/>
    </xf>
    <xf numFmtId="0" fontId="2" fillId="0" borderId="3" xfId="7" applyFont="1" applyBorder="1" applyAlignment="1">
      <alignment horizontal="left" vertical="top" wrapText="1"/>
    </xf>
    <xf numFmtId="3" fontId="2" fillId="0" borderId="3" xfId="29" applyNumberFormat="1" applyFont="1" applyFill="1" applyBorder="1" applyAlignment="1">
      <alignment horizontal="center" vertical="center"/>
    </xf>
    <xf numFmtId="165" fontId="2" fillId="0" borderId="3" xfId="10" applyNumberFormat="1" applyFont="1" applyBorder="1" applyAlignment="1">
      <alignment horizontal="center" vertical="center"/>
    </xf>
    <xf numFmtId="165" fontId="4" fillId="0" borderId="3" xfId="10" applyNumberFormat="1" applyFont="1" applyBorder="1" applyAlignment="1">
      <alignment horizontal="center" vertical="center"/>
    </xf>
    <xf numFmtId="49" fontId="5" fillId="0" borderId="3" xfId="4" applyNumberFormat="1" applyFont="1" applyBorder="1"/>
    <xf numFmtId="3" fontId="2" fillId="0" borderId="3" xfId="5" applyNumberFormat="1" applyFont="1" applyBorder="1" applyAlignment="1">
      <alignment horizontal="center" wrapText="1"/>
    </xf>
    <xf numFmtId="165" fontId="2" fillId="0" borderId="3" xfId="4" applyNumberFormat="1" applyFont="1" applyBorder="1" applyAlignment="1">
      <alignment horizontal="center" wrapText="1"/>
    </xf>
    <xf numFmtId="165" fontId="2" fillId="0" borderId="3" xfId="5" applyNumberFormat="1" applyFont="1" applyBorder="1" applyAlignment="1">
      <alignment horizontal="center" wrapText="1"/>
    </xf>
    <xf numFmtId="3" fontId="2" fillId="0" borderId="3" xfId="5" applyNumberFormat="1" applyFont="1" applyBorder="1" applyAlignment="1">
      <alignment horizontal="center" vertical="center"/>
    </xf>
    <xf numFmtId="165" fontId="2" fillId="0" borderId="3" xfId="7" applyNumberFormat="1" applyFont="1" applyFill="1" applyBorder="1" applyAlignment="1">
      <alignment horizontal="center" vertical="center"/>
    </xf>
    <xf numFmtId="165" fontId="4" fillId="0" borderId="3" xfId="7" applyNumberFormat="1" applyFont="1" applyFill="1" applyBorder="1" applyAlignment="1">
      <alignment horizontal="center" vertical="center"/>
    </xf>
    <xf numFmtId="165" fontId="2" fillId="0" borderId="3" xfId="8" applyNumberFormat="1" applyFont="1" applyBorder="1" applyAlignment="1">
      <alignment horizontal="center" wrapText="1"/>
    </xf>
    <xf numFmtId="0" fontId="4" fillId="0" borderId="0" xfId="0" applyFont="1" applyFill="1" applyBorder="1" applyAlignment="1">
      <alignment horizontal="left" wrapText="1"/>
    </xf>
    <xf numFmtId="0" fontId="0" fillId="0" borderId="0" xfId="0" applyFill="1" applyAlignment="1">
      <alignment horizontal="left" wrapText="1"/>
    </xf>
    <xf numFmtId="0" fontId="0" fillId="0" borderId="0" xfId="0" applyBorder="1" applyAlignment="1">
      <alignment horizontal="center"/>
    </xf>
    <xf numFmtId="0" fontId="0" fillId="0" borderId="0" xfId="0" applyBorder="1" applyAlignment="1">
      <alignment horizontal="left"/>
    </xf>
    <xf numFmtId="0" fontId="14" fillId="0" borderId="0"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0" fillId="0" borderId="3" xfId="0" applyBorder="1" applyAlignment="1">
      <alignment horizontal="center"/>
    </xf>
    <xf numFmtId="0" fontId="15" fillId="0" borderId="0" xfId="0" applyFont="1" applyFill="1" applyBorder="1"/>
    <xf numFmtId="0" fontId="2" fillId="0" borderId="3" xfId="0" applyFont="1" applyFill="1" applyBorder="1"/>
    <xf numFmtId="0" fontId="5" fillId="0" borderId="0" xfId="0" applyFont="1" applyBorder="1" applyAlignment="1">
      <alignment horizontal="left"/>
    </xf>
    <xf numFmtId="0" fontId="0" fillId="0" borderId="0" xfId="0" applyFill="1" applyBorder="1" applyAlignment="1">
      <alignment horizontal="left" wrapText="1"/>
    </xf>
    <xf numFmtId="0" fontId="0" fillId="0" borderId="0" xfId="0" applyBorder="1" applyAlignment="1">
      <alignment horizontal="center"/>
    </xf>
    <xf numFmtId="0" fontId="16" fillId="0" borderId="0" xfId="16"/>
    <xf numFmtId="0" fontId="21" fillId="0" borderId="0" xfId="0" applyFont="1" applyFill="1" applyBorder="1" applyAlignment="1">
      <alignment horizontal="center" vertical="center"/>
    </xf>
    <xf numFmtId="0" fontId="0" fillId="0" borderId="0" xfId="0" applyFill="1" applyBorder="1" applyAlignment="1">
      <alignment horizontal="center"/>
    </xf>
    <xf numFmtId="0" fontId="21" fillId="0" borderId="0" xfId="0" applyFont="1" applyFill="1" applyBorder="1" applyAlignment="1">
      <alignment vertical="center"/>
    </xf>
    <xf numFmtId="0" fontId="0" fillId="0" borderId="0" xfId="0" applyFill="1" applyBorder="1" applyAlignment="1"/>
    <xf numFmtId="0" fontId="5" fillId="0" borderId="0" xfId="0" applyFont="1" applyBorder="1" applyAlignment="1">
      <alignment horizontal="center"/>
    </xf>
    <xf numFmtId="0" fontId="40" fillId="0" borderId="0" xfId="49"/>
    <xf numFmtId="43" fontId="40" fillId="0" borderId="0" xfId="4" applyFont="1"/>
    <xf numFmtId="43" fontId="5" fillId="0" borderId="0" xfId="4" applyFont="1" applyBorder="1"/>
    <xf numFmtId="1" fontId="10" fillId="0" borderId="0" xfId="0" applyNumberFormat="1" applyFont="1" applyFill="1" applyBorder="1" applyAlignment="1">
      <alignment horizontal="center" wrapText="1"/>
    </xf>
    <xf numFmtId="167" fontId="5" fillId="0" borderId="0" xfId="4" applyNumberFormat="1" applyFont="1" applyBorder="1" applyAlignment="1"/>
    <xf numFmtId="0" fontId="10" fillId="0" borderId="0" xfId="50"/>
    <xf numFmtId="0" fontId="10" fillId="0" borderId="0" xfId="51"/>
    <xf numFmtId="166" fontId="13" fillId="0" borderId="0" xfId="52" applyNumberFormat="1" applyFont="1" applyBorder="1" applyAlignment="1">
      <alignment horizontal="center" vertical="center"/>
    </xf>
    <xf numFmtId="0" fontId="10" fillId="0" borderId="0" xfId="52"/>
    <xf numFmtId="0" fontId="10" fillId="0" borderId="0" xfId="53"/>
    <xf numFmtId="0" fontId="10" fillId="0" borderId="0" xfId="47" applyBorder="1"/>
    <xf numFmtId="0" fontId="10" fillId="0" borderId="0" xfId="54"/>
    <xf numFmtId="0" fontId="14" fillId="0"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Border="1" applyAlignment="1">
      <alignment horizontal="center"/>
    </xf>
    <xf numFmtId="0" fontId="5" fillId="0" borderId="0" xfId="0" applyFont="1" applyBorder="1" applyAlignment="1">
      <alignment horizontal="left"/>
    </xf>
    <xf numFmtId="0" fontId="10" fillId="0" borderId="0" xfId="55"/>
    <xf numFmtId="0" fontId="10" fillId="0" borderId="0" xfId="56"/>
    <xf numFmtId="0" fontId="41" fillId="0" borderId="3" xfId="0" applyFont="1" applyBorder="1" applyAlignment="1">
      <alignment horizontal="left"/>
    </xf>
    <xf numFmtId="0" fontId="41" fillId="0" borderId="3" xfId="0" applyFont="1" applyBorder="1" applyAlignment="1">
      <alignment horizontal="center"/>
    </xf>
    <xf numFmtId="0" fontId="42" fillId="0" borderId="3" xfId="0" applyFont="1" applyBorder="1" applyAlignment="1">
      <alignment horizontal="center"/>
    </xf>
    <xf numFmtId="0" fontId="41" fillId="0" borderId="0" xfId="0" applyFont="1" applyBorder="1"/>
    <xf numFmtId="0" fontId="10" fillId="0" borderId="0" xfId="57"/>
    <xf numFmtId="166" fontId="13" fillId="0" borderId="0" xfId="58" applyNumberFormat="1" applyFont="1" applyBorder="1" applyAlignment="1">
      <alignment horizontal="center" vertical="center"/>
    </xf>
    <xf numFmtId="171" fontId="13" fillId="0" borderId="0" xfId="59" applyNumberFormat="1" applyFont="1" applyBorder="1" applyAlignment="1">
      <alignment horizontal="center" vertical="center"/>
    </xf>
    <xf numFmtId="0" fontId="10" fillId="0" borderId="0" xfId="59"/>
    <xf numFmtId="1" fontId="2" fillId="0" borderId="0" xfId="4" applyNumberFormat="1" applyFont="1" applyFill="1" applyBorder="1" applyAlignment="1">
      <alignment horizontal="center"/>
    </xf>
    <xf numFmtId="10" fontId="14" fillId="0" borderId="0" xfId="0" applyNumberFormat="1" applyFont="1" applyBorder="1"/>
    <xf numFmtId="0" fontId="10" fillId="0" borderId="0" xfId="60"/>
    <xf numFmtId="176" fontId="13" fillId="0" borderId="0" xfId="60" applyNumberFormat="1" applyFont="1" applyBorder="1" applyAlignment="1">
      <alignment horizontal="center" vertical="center"/>
    </xf>
    <xf numFmtId="0" fontId="10" fillId="0" borderId="0" xfId="61"/>
    <xf numFmtId="176" fontId="13" fillId="0" borderId="0" xfId="61" applyNumberFormat="1" applyFont="1" applyBorder="1" applyAlignment="1">
      <alignment horizontal="center" vertical="center"/>
    </xf>
    <xf numFmtId="171" fontId="13" fillId="0" borderId="0" xfId="62" applyNumberFormat="1" applyFont="1" applyBorder="1" applyAlignment="1">
      <alignment horizontal="center" vertical="center"/>
    </xf>
    <xf numFmtId="0" fontId="10" fillId="0" borderId="0" xfId="62"/>
    <xf numFmtId="176" fontId="13" fillId="0" borderId="0" xfId="62" applyNumberFormat="1" applyFont="1" applyBorder="1" applyAlignment="1">
      <alignment horizontal="center" vertical="center"/>
    </xf>
    <xf numFmtId="171" fontId="13" fillId="0" borderId="0" xfId="63" applyNumberFormat="1" applyFont="1" applyBorder="1" applyAlignment="1">
      <alignment horizontal="center" vertical="center"/>
    </xf>
    <xf numFmtId="0" fontId="10" fillId="0" borderId="0" xfId="63"/>
    <xf numFmtId="176" fontId="13" fillId="0" borderId="0" xfId="63" applyNumberFormat="1" applyFont="1" applyBorder="1" applyAlignment="1">
      <alignment horizontal="center" vertical="center"/>
    </xf>
    <xf numFmtId="0" fontId="10" fillId="0" borderId="0" xfId="64"/>
    <xf numFmtId="0" fontId="10" fillId="0" borderId="0" xfId="65"/>
    <xf numFmtId="172" fontId="5" fillId="0" borderId="0" xfId="0" applyNumberFormat="1" applyFont="1" applyFill="1" applyBorder="1" applyAlignment="1">
      <alignment horizontal="center"/>
    </xf>
    <xf numFmtId="0" fontId="10" fillId="0" borderId="0" xfId="42" applyFill="1"/>
    <xf numFmtId="0" fontId="10" fillId="0" borderId="0" xfId="66" applyFill="1"/>
    <xf numFmtId="9" fontId="5" fillId="0" borderId="0" xfId="44" applyFont="1" applyFill="1" applyBorder="1" applyAlignment="1">
      <alignment horizontal="center"/>
    </xf>
    <xf numFmtId="0" fontId="5" fillId="0" borderId="0" xfId="0" applyFont="1" applyBorder="1" applyAlignment="1">
      <alignment horizontal="left"/>
    </xf>
    <xf numFmtId="0" fontId="5" fillId="0" borderId="0" xfId="0" applyNumberFormat="1" applyFont="1" applyBorder="1"/>
    <xf numFmtId="0" fontId="5" fillId="0" borderId="0" xfId="0" applyFont="1" applyBorder="1" applyAlignment="1">
      <alignment wrapText="1"/>
    </xf>
    <xf numFmtId="0" fontId="10" fillId="0" borderId="0" xfId="0" applyFont="1" applyFill="1" applyBorder="1" applyAlignment="1">
      <alignment horizontal="center" wrapText="1"/>
    </xf>
    <xf numFmtId="0" fontId="14" fillId="0" borderId="0" xfId="0" applyFont="1" applyBorder="1" applyAlignment="1">
      <alignment horizontal="center"/>
    </xf>
    <xf numFmtId="0" fontId="6" fillId="0" borderId="0" xfId="0" applyFont="1" applyBorder="1" applyAlignment="1">
      <alignment horizontal="left" wrapText="1"/>
    </xf>
    <xf numFmtId="0" fontId="10" fillId="0" borderId="0" xfId="28" applyNumberFormat="1"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left"/>
    </xf>
    <xf numFmtId="0" fontId="43" fillId="0" borderId="0" xfId="67"/>
    <xf numFmtId="0" fontId="5" fillId="0" borderId="0" xfId="0" applyFont="1" applyBorder="1" applyAlignment="1">
      <alignment horizontal="center" wrapText="1"/>
    </xf>
    <xf numFmtId="0" fontId="2"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center" wrapText="1"/>
    </xf>
    <xf numFmtId="0" fontId="5" fillId="0" borderId="0" xfId="0" applyFont="1" applyBorder="1" applyAlignment="1">
      <alignment horizontal="left"/>
    </xf>
    <xf numFmtId="0" fontId="43" fillId="0" borderId="0" xfId="68"/>
    <xf numFmtId="0" fontId="43" fillId="0" borderId="0" xfId="69"/>
    <xf numFmtId="0" fontId="10" fillId="0" borderId="0" xfId="70"/>
    <xf numFmtId="166" fontId="2" fillId="0" borderId="0" xfId="36" applyNumberFormat="1" applyFont="1" applyBorder="1" applyAlignment="1">
      <alignment horizontal="center" vertical="center"/>
    </xf>
    <xf numFmtId="0" fontId="10" fillId="0" borderId="0" xfId="71"/>
    <xf numFmtId="0" fontId="10" fillId="0" borderId="0" xfId="72"/>
    <xf numFmtId="0" fontId="10" fillId="0" borderId="0" xfId="73"/>
    <xf numFmtId="0" fontId="10" fillId="0" borderId="0" xfId="74"/>
    <xf numFmtId="0" fontId="43" fillId="0" borderId="0" xfId="75"/>
    <xf numFmtId="3" fontId="2" fillId="0" borderId="0" xfId="0" applyNumberFormat="1" applyFont="1" applyBorder="1" applyAlignment="1">
      <alignment horizontal="center"/>
    </xf>
    <xf numFmtId="3" fontId="4" fillId="0" borderId="0" xfId="0" applyNumberFormat="1" applyFont="1" applyBorder="1" applyAlignment="1">
      <alignment horizontal="center"/>
    </xf>
    <xf numFmtId="3" fontId="6" fillId="0" borderId="0" xfId="0" applyNumberFormat="1" applyFont="1" applyBorder="1" applyAlignment="1">
      <alignment horizontal="center"/>
    </xf>
    <xf numFmtId="1" fontId="10" fillId="0" borderId="0" xfId="0" applyNumberFormat="1" applyFont="1" applyFill="1" applyAlignment="1">
      <alignment horizontal="center"/>
    </xf>
    <xf numFmtId="1" fontId="10" fillId="0" borderId="0" xfId="0" applyNumberFormat="1" applyFont="1" applyAlignment="1">
      <alignment horizontal="center"/>
    </xf>
    <xf numFmtId="0" fontId="5" fillId="0" borderId="0" xfId="0" applyFont="1" applyBorder="1" applyAlignment="1">
      <alignment horizontal="center"/>
    </xf>
    <xf numFmtId="0" fontId="44" fillId="0" borderId="0" xfId="76" applyFont="1" applyBorder="1" applyAlignment="1">
      <alignment horizontal="left" vertical="top" wrapText="1"/>
    </xf>
    <xf numFmtId="169" fontId="44" fillId="0" borderId="0" xfId="76" applyNumberFormat="1" applyFont="1" applyBorder="1" applyAlignment="1">
      <alignment horizontal="right" vertical="center"/>
    </xf>
    <xf numFmtId="0" fontId="44" fillId="0" borderId="0" xfId="77" applyFont="1" applyBorder="1" applyAlignment="1">
      <alignment horizontal="left" vertical="top" wrapText="1"/>
    </xf>
    <xf numFmtId="169" fontId="44" fillId="0" borderId="0" xfId="77" applyNumberFormat="1" applyFont="1" applyBorder="1" applyAlignment="1">
      <alignment horizontal="right" vertical="center"/>
    </xf>
    <xf numFmtId="0" fontId="44" fillId="0" borderId="0" xfId="78" applyFont="1" applyBorder="1" applyAlignment="1">
      <alignment horizontal="left" vertical="top" wrapText="1"/>
    </xf>
    <xf numFmtId="169" fontId="44" fillId="0" borderId="0" xfId="78" applyNumberFormat="1" applyFont="1" applyBorder="1" applyAlignment="1">
      <alignment horizontal="right" vertical="center"/>
    </xf>
    <xf numFmtId="0" fontId="44" fillId="0" borderId="0" xfId="79" applyFont="1" applyBorder="1" applyAlignment="1">
      <alignment horizontal="left" vertical="top" wrapText="1"/>
    </xf>
    <xf numFmtId="169" fontId="44" fillId="0" borderId="0" xfId="79" applyNumberFormat="1" applyFont="1" applyBorder="1" applyAlignment="1">
      <alignment horizontal="right" vertical="center"/>
    </xf>
    <xf numFmtId="0" fontId="44" fillId="0" borderId="0" xfId="80" applyFont="1" applyBorder="1" applyAlignment="1">
      <alignment horizontal="left" vertical="top" wrapText="1"/>
    </xf>
    <xf numFmtId="169" fontId="44" fillId="0" borderId="0" xfId="80" applyNumberFormat="1" applyFont="1" applyBorder="1" applyAlignment="1">
      <alignment horizontal="right" vertical="center"/>
    </xf>
    <xf numFmtId="0" fontId="44" fillId="0" borderId="0" xfId="81" applyFont="1" applyBorder="1" applyAlignment="1">
      <alignment horizontal="left" vertical="top" wrapText="1"/>
    </xf>
    <xf numFmtId="169" fontId="44" fillId="0" borderId="0" xfId="81" applyNumberFormat="1" applyFont="1" applyBorder="1" applyAlignment="1">
      <alignment horizontal="right" vertical="center"/>
    </xf>
    <xf numFmtId="0" fontId="44" fillId="0" borderId="0" xfId="82" applyFont="1" applyBorder="1" applyAlignment="1">
      <alignment horizontal="left" vertical="top" wrapText="1"/>
    </xf>
    <xf numFmtId="169" fontId="44" fillId="0" borderId="0" xfId="82" applyNumberFormat="1" applyFont="1" applyBorder="1" applyAlignment="1">
      <alignment horizontal="right" vertical="center"/>
    </xf>
    <xf numFmtId="0" fontId="44" fillId="0" borderId="0" xfId="83" applyFont="1" applyBorder="1" applyAlignment="1">
      <alignment horizontal="left" vertical="top" wrapText="1"/>
    </xf>
    <xf numFmtId="169" fontId="44" fillId="0" borderId="0" xfId="83" applyNumberFormat="1" applyFont="1" applyBorder="1" applyAlignment="1">
      <alignment horizontal="right" vertical="center"/>
    </xf>
    <xf numFmtId="0" fontId="44" fillId="0" borderId="0" xfId="84" applyFont="1" applyBorder="1" applyAlignment="1">
      <alignment horizontal="left" vertical="top" wrapText="1"/>
    </xf>
    <xf numFmtId="169" fontId="44" fillId="0" borderId="0" xfId="84" applyNumberFormat="1" applyFont="1" applyBorder="1" applyAlignment="1">
      <alignment horizontal="right" vertical="center"/>
    </xf>
    <xf numFmtId="168" fontId="13" fillId="0" borderId="0" xfId="4" applyNumberFormat="1" applyFont="1" applyBorder="1" applyAlignment="1">
      <alignment horizontal="center" vertical="center"/>
    </xf>
    <xf numFmtId="172" fontId="5" fillId="0" borderId="0" xfId="0" applyNumberFormat="1" applyFont="1" applyBorder="1"/>
    <xf numFmtId="0" fontId="5" fillId="0" borderId="0" xfId="0" applyFont="1" applyBorder="1" applyAlignment="1">
      <alignment horizontal="center" wrapText="1"/>
    </xf>
    <xf numFmtId="0" fontId="0" fillId="0" borderId="0" xfId="0" applyBorder="1" applyAlignment="1">
      <alignment horizontal="center" wrapText="1"/>
    </xf>
    <xf numFmtId="0" fontId="2" fillId="0" borderId="0" xfId="0" applyFont="1" applyBorder="1" applyAlignment="1">
      <alignment horizontal="center"/>
    </xf>
    <xf numFmtId="0" fontId="2" fillId="0" borderId="3" xfId="0" applyFont="1" applyBorder="1" applyAlignment="1">
      <alignment horizontal="center"/>
    </xf>
    <xf numFmtId="0" fontId="0" fillId="0" borderId="0" xfId="0" applyBorder="1" applyAlignment="1">
      <alignment horizontal="left" wrapText="1"/>
    </xf>
    <xf numFmtId="0" fontId="14" fillId="0" borderId="0" xfId="0" applyFont="1" applyBorder="1" applyAlignment="1">
      <alignment horizontal="center"/>
    </xf>
    <xf numFmtId="0" fontId="5" fillId="0" borderId="0" xfId="0" applyFont="1" applyBorder="1" applyAlignment="1">
      <alignment horizontal="left"/>
    </xf>
    <xf numFmtId="174" fontId="46" fillId="0" borderId="0" xfId="85" applyNumberFormat="1" applyFont="1" applyBorder="1" applyAlignment="1">
      <alignment horizontal="center" vertical="center"/>
    </xf>
    <xf numFmtId="168" fontId="13" fillId="0" borderId="0" xfId="4" applyNumberFormat="1" applyFont="1" applyBorder="1" applyAlignment="1">
      <alignment horizontal="right" vertical="center"/>
    </xf>
    <xf numFmtId="0" fontId="46" fillId="0" borderId="0" xfId="85" applyFont="1" applyBorder="1" applyAlignment="1">
      <alignment horizontal="center" vertical="center" wrapText="1"/>
    </xf>
    <xf numFmtId="0" fontId="45" fillId="0" borderId="0" xfId="86"/>
    <xf numFmtId="0" fontId="45" fillId="0" borderId="0" xfId="87"/>
    <xf numFmtId="0" fontId="45" fillId="0" borderId="0" xfId="88"/>
    <xf numFmtId="169" fontId="2" fillId="0" borderId="0" xfId="34" applyNumberFormat="1" applyFont="1" applyBorder="1" applyAlignment="1">
      <alignment horizontal="center" vertical="center"/>
    </xf>
    <xf numFmtId="0" fontId="45" fillId="0" borderId="0" xfId="89"/>
    <xf numFmtId="164" fontId="2" fillId="0" borderId="1" xfId="0" applyNumberFormat="1" applyFont="1" applyBorder="1" applyAlignment="1">
      <alignment horizontal="center"/>
    </xf>
    <xf numFmtId="169" fontId="2" fillId="0" borderId="1" xfId="34" applyNumberFormat="1" applyFont="1" applyBorder="1" applyAlignment="1">
      <alignment horizontal="center" vertical="center"/>
    </xf>
    <xf numFmtId="0" fontId="2" fillId="0" borderId="1" xfId="0" applyFont="1" applyBorder="1" applyAlignment="1">
      <alignment horizontal="left"/>
    </xf>
    <xf numFmtId="164" fontId="2" fillId="0" borderId="0" xfId="0" applyNumberFormat="1" applyFont="1" applyBorder="1"/>
    <xf numFmtId="0" fontId="2" fillId="0" borderId="0" xfId="0" applyFont="1" applyBorder="1" applyAlignment="1">
      <alignment horizontal="center"/>
    </xf>
    <xf numFmtId="1" fontId="0" fillId="0" borderId="2" xfId="0" applyNumberFormat="1" applyBorder="1"/>
    <xf numFmtId="1" fontId="2" fillId="0" borderId="0" xfId="15" applyNumberFormat="1" applyFont="1" applyFill="1" applyBorder="1" applyAlignment="1">
      <alignment horizontal="center" vertical="center"/>
    </xf>
    <xf numFmtId="0" fontId="10" fillId="0" borderId="0" xfId="0" applyFont="1" applyFill="1" applyBorder="1" applyAlignment="1">
      <alignment horizontal="center" wrapText="1"/>
    </xf>
    <xf numFmtId="0" fontId="2" fillId="0" borderId="0" xfId="0" applyFont="1" applyBorder="1" applyAlignment="1">
      <alignment horizontal="center"/>
    </xf>
    <xf numFmtId="0" fontId="14" fillId="0" borderId="0" xfId="0" applyFont="1" applyBorder="1" applyAlignment="1">
      <alignment horizontal="center"/>
    </xf>
    <xf numFmtId="0" fontId="5" fillId="0" borderId="0" xfId="0" applyFont="1" applyBorder="1" applyAlignment="1">
      <alignment horizontal="left"/>
    </xf>
    <xf numFmtId="0" fontId="0" fillId="0" borderId="3" xfId="0" applyBorder="1" applyAlignment="1">
      <alignment horizontal="center"/>
    </xf>
    <xf numFmtId="0" fontId="6" fillId="0" borderId="0" xfId="0" applyFont="1" applyBorder="1" applyAlignment="1">
      <alignment horizontal="left" wrapText="1"/>
    </xf>
    <xf numFmtId="0" fontId="2" fillId="0" borderId="0" xfId="0" applyFont="1" applyBorder="1" applyAlignment="1">
      <alignment horizontal="center" wrapText="1"/>
    </xf>
    <xf numFmtId="0" fontId="5" fillId="0" borderId="0" xfId="0" applyFont="1" applyBorder="1" applyAlignment="1">
      <alignment horizontal="center" wrapText="1"/>
    </xf>
    <xf numFmtId="0" fontId="2" fillId="0" borderId="0" xfId="0" applyFont="1" applyBorder="1" applyAlignment="1">
      <alignment horizontal="center"/>
    </xf>
    <xf numFmtId="0" fontId="5" fillId="0" borderId="0" xfId="0" applyFont="1" applyBorder="1" applyAlignment="1">
      <alignment horizontal="center"/>
    </xf>
    <xf numFmtId="0" fontId="2" fillId="0" borderId="3" xfId="0" applyFont="1" applyBorder="1" applyAlignment="1">
      <alignment horizontal="center"/>
    </xf>
    <xf numFmtId="0" fontId="0" fillId="0" borderId="0" xfId="0" applyBorder="1" applyAlignment="1">
      <alignment horizontal="center"/>
    </xf>
    <xf numFmtId="0" fontId="2" fillId="0" borderId="0" xfId="0" applyFont="1" applyFill="1" applyBorder="1" applyAlignment="1">
      <alignment horizontal="center" wrapText="1"/>
    </xf>
    <xf numFmtId="0" fontId="0" fillId="0" borderId="0" xfId="0" applyBorder="1" applyAlignment="1">
      <alignment horizontal="left"/>
    </xf>
    <xf numFmtId="0" fontId="14" fillId="0" borderId="0" xfId="0" applyFont="1" applyBorder="1" applyAlignment="1">
      <alignment horizontal="center"/>
    </xf>
    <xf numFmtId="0" fontId="5" fillId="0" borderId="0" xfId="0" applyFont="1" applyBorder="1" applyAlignment="1">
      <alignment horizontal="left"/>
    </xf>
    <xf numFmtId="0" fontId="2" fillId="0" borderId="0" xfId="0" applyFont="1" applyBorder="1" applyAlignment="1">
      <alignment wrapText="1"/>
    </xf>
    <xf numFmtId="0" fontId="0" fillId="0" borderId="3" xfId="0" applyBorder="1" applyAlignment="1">
      <alignment horizontal="center"/>
    </xf>
    <xf numFmtId="0" fontId="6" fillId="0" borderId="0" xfId="0" applyFont="1" applyBorder="1" applyAlignment="1">
      <alignment horizontal="left" wrapText="1"/>
    </xf>
    <xf numFmtId="0" fontId="0" fillId="0" borderId="0" xfId="0" applyAlignment="1">
      <alignment wrapText="1"/>
    </xf>
    <xf numFmtId="165" fontId="46" fillId="0" borderId="0" xfId="93" applyNumberFormat="1" applyFont="1" applyBorder="1" applyAlignment="1">
      <alignment horizontal="right" vertical="center"/>
    </xf>
    <xf numFmtId="0" fontId="10" fillId="0" borderId="0" xfId="94"/>
    <xf numFmtId="165" fontId="2" fillId="0" borderId="1" xfId="10" applyNumberFormat="1" applyFont="1" applyBorder="1" applyAlignment="1">
      <alignment horizontal="center" vertical="center"/>
    </xf>
    <xf numFmtId="0" fontId="2" fillId="0" borderId="1" xfId="0" applyFont="1" applyBorder="1"/>
    <xf numFmtId="3" fontId="2" fillId="0" borderId="1" xfId="7" applyNumberFormat="1" applyFont="1" applyBorder="1" applyAlignment="1">
      <alignment horizontal="center" vertical="center"/>
    </xf>
    <xf numFmtId="165" fontId="2" fillId="0" borderId="1" xfId="7" applyNumberFormat="1" applyFont="1" applyFill="1" applyBorder="1" applyAlignment="1">
      <alignment horizontal="center" vertical="center"/>
    </xf>
    <xf numFmtId="3" fontId="2" fillId="0" borderId="1" xfId="5" applyNumberFormat="1" applyFont="1" applyBorder="1" applyAlignment="1">
      <alignment horizontal="center" wrapText="1"/>
    </xf>
    <xf numFmtId="169" fontId="2" fillId="0" borderId="1" xfId="8" applyNumberFormat="1" applyFont="1" applyBorder="1" applyAlignment="1">
      <alignment horizontal="center" wrapText="1"/>
    </xf>
    <xf numFmtId="0" fontId="2" fillId="0" borderId="0" xfId="0" applyFont="1" applyBorder="1" applyAlignment="1">
      <alignment horizontal="center"/>
    </xf>
    <xf numFmtId="0" fontId="2" fillId="0" borderId="3" xfId="0" applyFont="1" applyBorder="1" applyAlignment="1">
      <alignment horizontal="center"/>
    </xf>
    <xf numFmtId="0" fontId="14" fillId="0" borderId="0" xfId="0" applyFont="1" applyBorder="1" applyAlignment="1">
      <alignment horizontal="center"/>
    </xf>
    <xf numFmtId="0" fontId="5" fillId="0" borderId="0" xfId="0" applyFont="1" applyBorder="1" applyAlignment="1">
      <alignment horizontal="center"/>
    </xf>
    <xf numFmtId="0" fontId="2" fillId="0" borderId="3" xfId="0" applyFont="1" applyBorder="1" applyAlignment="1">
      <alignment horizontal="center"/>
    </xf>
    <xf numFmtId="0" fontId="5" fillId="0" borderId="0" xfId="0" applyFont="1" applyBorder="1" applyAlignment="1">
      <alignment horizontal="left"/>
    </xf>
    <xf numFmtId="0" fontId="16" fillId="0" borderId="0" xfId="16" applyAlignment="1">
      <alignment horizontal="center" wrapText="1"/>
    </xf>
    <xf numFmtId="0" fontId="4" fillId="0" borderId="0" xfId="0" applyFont="1" applyBorder="1" applyAlignment="1">
      <alignment horizontal="left" wrapText="1"/>
    </xf>
    <xf numFmtId="164" fontId="15" fillId="0" borderId="0" xfId="0" applyNumberFormat="1" applyFont="1" applyBorder="1" applyAlignment="1">
      <alignment horizontal="center"/>
    </xf>
    <xf numFmtId="164" fontId="2" fillId="0" borderId="0" xfId="4" applyNumberFormat="1" applyFont="1" applyFill="1" applyBorder="1" applyAlignment="1">
      <alignment horizontal="center"/>
    </xf>
    <xf numFmtId="0" fontId="5" fillId="0" borderId="0" xfId="0" applyFont="1" applyBorder="1" applyAlignment="1">
      <alignment horizontal="left"/>
    </xf>
    <xf numFmtId="0" fontId="0" fillId="0" borderId="0" xfId="0" applyNumberFormat="1" applyFont="1" applyBorder="1" applyAlignment="1">
      <alignment wrapText="1"/>
    </xf>
    <xf numFmtId="0" fontId="16" fillId="0" borderId="0" xfId="16" applyNumberFormat="1" applyAlignment="1"/>
    <xf numFmtId="0" fontId="0" fillId="0" borderId="3" xfId="0" applyBorder="1" applyAlignment="1">
      <alignment horizontal="center"/>
    </xf>
    <xf numFmtId="0" fontId="2" fillId="0" borderId="3" xfId="0" applyFont="1" applyBorder="1" applyAlignment="1">
      <alignment horizontal="center"/>
    </xf>
    <xf numFmtId="165" fontId="2" fillId="0" borderId="0" xfId="86" applyNumberFormat="1" applyFont="1" applyBorder="1" applyAlignment="1">
      <alignment horizontal="center" vertical="center"/>
    </xf>
    <xf numFmtId="165" fontId="2" fillId="0" borderId="1" xfId="86" applyNumberFormat="1" applyFont="1" applyBorder="1" applyAlignment="1">
      <alignment horizontal="center" vertical="center"/>
    </xf>
    <xf numFmtId="165" fontId="2" fillId="0" borderId="0" xfId="87" applyNumberFormat="1" applyFont="1" applyFill="1" applyBorder="1" applyAlignment="1">
      <alignment horizontal="center" vertical="center"/>
    </xf>
    <xf numFmtId="165" fontId="2" fillId="0" borderId="0" xfId="88" applyNumberFormat="1" applyFont="1" applyFill="1" applyBorder="1" applyAlignment="1">
      <alignment horizontal="center" vertical="center"/>
    </xf>
    <xf numFmtId="165" fontId="2" fillId="0" borderId="0" xfId="90" applyNumberFormat="1" applyFont="1" applyBorder="1" applyAlignment="1">
      <alignment horizontal="center" vertical="center"/>
    </xf>
    <xf numFmtId="165" fontId="2" fillId="0" borderId="1" xfId="90" applyNumberFormat="1" applyFont="1" applyBorder="1" applyAlignment="1">
      <alignment horizontal="center" vertical="center"/>
    </xf>
    <xf numFmtId="165" fontId="2" fillId="0" borderId="0" xfId="91" applyNumberFormat="1" applyFont="1" applyBorder="1" applyAlignment="1">
      <alignment horizontal="center" vertical="center"/>
    </xf>
    <xf numFmtId="165" fontId="2" fillId="0" borderId="1" xfId="91" applyNumberFormat="1" applyFont="1" applyBorder="1" applyAlignment="1">
      <alignment horizontal="center" vertical="center"/>
    </xf>
    <xf numFmtId="165" fontId="2" fillId="0" borderId="0" xfId="92" applyNumberFormat="1" applyFont="1" applyFill="1" applyBorder="1" applyAlignment="1">
      <alignment horizontal="center" vertical="center"/>
    </xf>
    <xf numFmtId="165" fontId="2" fillId="0" borderId="0" xfId="40" applyNumberFormat="1" applyFont="1" applyBorder="1" applyAlignment="1">
      <alignment horizontal="center" vertical="center"/>
    </xf>
    <xf numFmtId="175" fontId="2" fillId="0" borderId="0" xfId="4" applyNumberFormat="1" applyFont="1" applyBorder="1" applyAlignment="1">
      <alignment horizontal="center" vertical="center"/>
    </xf>
    <xf numFmtId="0" fontId="2" fillId="0" borderId="0" xfId="0" applyFont="1" applyBorder="1" applyAlignment="1">
      <alignment horizontal="center"/>
    </xf>
    <xf numFmtId="0" fontId="0" fillId="0" borderId="3" xfId="0" applyBorder="1" applyAlignment="1">
      <alignment horizontal="center"/>
    </xf>
    <xf numFmtId="0" fontId="2" fillId="0" borderId="0" xfId="44" applyNumberFormat="1" applyFont="1" applyBorder="1" applyAlignment="1">
      <alignment horizontal="center"/>
    </xf>
    <xf numFmtId="3" fontId="10" fillId="0" borderId="0" xfId="28" applyNumberFormat="1" applyFont="1" applyFill="1" applyAlignment="1">
      <alignment horizontal="center"/>
    </xf>
    <xf numFmtId="0" fontId="5" fillId="0" borderId="0" xfId="0" applyFont="1" applyBorder="1" applyAlignment="1">
      <alignment horizontal="center" wrapText="1"/>
    </xf>
    <xf numFmtId="0" fontId="0" fillId="0" borderId="0" xfId="0" applyBorder="1" applyAlignment="1">
      <alignment horizontal="center" wrapText="1"/>
    </xf>
    <xf numFmtId="0" fontId="5" fillId="0" borderId="0" xfId="0" applyFont="1" applyBorder="1" applyAlignment="1">
      <alignment horizontal="left"/>
    </xf>
    <xf numFmtId="0" fontId="5" fillId="0" borderId="0" xfId="0" applyFont="1" applyBorder="1" applyAlignment="1">
      <alignment horizontal="left"/>
    </xf>
    <xf numFmtId="0" fontId="10" fillId="0" borderId="6" xfId="0" applyFont="1" applyBorder="1" applyAlignment="1">
      <alignment horizontal="left"/>
    </xf>
    <xf numFmtId="0" fontId="2" fillId="0" borderId="6" xfId="0" applyFont="1" applyFill="1" applyBorder="1" applyAlignment="1">
      <alignment horizontal="left"/>
    </xf>
    <xf numFmtId="172" fontId="2" fillId="0" borderId="6" xfId="4" applyNumberFormat="1"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left" wrapText="1"/>
    </xf>
    <xf numFmtId="0" fontId="5" fillId="0" borderId="0" xfId="0" applyFont="1" applyBorder="1" applyAlignment="1">
      <alignment horizontal="left"/>
    </xf>
    <xf numFmtId="0" fontId="0" fillId="0" borderId="3" xfId="0" applyBorder="1" applyAlignment="1">
      <alignment horizontal="center"/>
    </xf>
    <xf numFmtId="0" fontId="6" fillId="0" borderId="0" xfId="0" applyFont="1" applyBorder="1" applyAlignment="1">
      <alignment horizontal="left" wrapText="1"/>
    </xf>
    <xf numFmtId="0" fontId="2" fillId="0" borderId="0" xfId="0" applyFont="1" applyBorder="1" applyAlignment="1">
      <alignment horizontal="center"/>
    </xf>
    <xf numFmtId="0" fontId="5" fillId="0" borderId="0" xfId="0" applyFont="1" applyBorder="1" applyAlignment="1">
      <alignment horizontal="left"/>
    </xf>
    <xf numFmtId="0" fontId="45" fillId="0" borderId="0" xfId="96"/>
    <xf numFmtId="0" fontId="45" fillId="0" borderId="0" xfId="97"/>
    <xf numFmtId="0" fontId="45" fillId="0" borderId="0" xfId="98"/>
    <xf numFmtId="0" fontId="45" fillId="0" borderId="0" xfId="99"/>
    <xf numFmtId="0" fontId="45" fillId="0" borderId="0" xfId="100"/>
    <xf numFmtId="0" fontId="45" fillId="0" borderId="0" xfId="101"/>
    <xf numFmtId="0" fontId="45" fillId="0" borderId="0" xfId="102"/>
    <xf numFmtId="0" fontId="45" fillId="0" borderId="0" xfId="103"/>
    <xf numFmtId="0" fontId="45" fillId="0" borderId="0" xfId="104"/>
    <xf numFmtId="0" fontId="45" fillId="0" borderId="0" xfId="105"/>
    <xf numFmtId="0" fontId="45" fillId="0" borderId="0" xfId="106"/>
    <xf numFmtId="49" fontId="10" fillId="0" borderId="0" xfId="2" applyNumberFormat="1" applyFont="1" applyFill="1" applyBorder="1" applyAlignment="1">
      <alignment horizontal="left"/>
    </xf>
    <xf numFmtId="164" fontId="5" fillId="0" borderId="0" xfId="0" applyNumberFormat="1" applyFont="1" applyFill="1" applyBorder="1"/>
    <xf numFmtId="0" fontId="45" fillId="0" borderId="0" xfId="107"/>
    <xf numFmtId="0" fontId="45" fillId="0" borderId="0" xfId="108"/>
    <xf numFmtId="0" fontId="45" fillId="0" borderId="0" xfId="109"/>
    <xf numFmtId="0" fontId="45" fillId="0" borderId="0" xfId="110"/>
    <xf numFmtId="0" fontId="45" fillId="0" borderId="0" xfId="111"/>
    <xf numFmtId="165" fontId="10" fillId="0" borderId="3" xfId="15" applyNumberFormat="1" applyFont="1" applyFill="1" applyBorder="1" applyAlignment="1">
      <alignment horizontal="center" vertical="center"/>
    </xf>
    <xf numFmtId="0" fontId="45" fillId="0" borderId="0" xfId="112"/>
    <xf numFmtId="166" fontId="2" fillId="0" borderId="0" xfId="13" applyNumberFormat="1" applyFont="1" applyFill="1" applyBorder="1" applyAlignment="1">
      <alignment horizontal="center" vertical="center"/>
    </xf>
    <xf numFmtId="0" fontId="0" fillId="0" borderId="3" xfId="0" applyFill="1" applyBorder="1"/>
    <xf numFmtId="0" fontId="0" fillId="0" borderId="0" xfId="0" applyFill="1" applyAlignment="1">
      <alignment wrapText="1"/>
    </xf>
    <xf numFmtId="0" fontId="5" fillId="0" borderId="0" xfId="0" applyFont="1" applyBorder="1" applyAlignment="1">
      <alignment horizontal="center"/>
    </xf>
    <xf numFmtId="43" fontId="45" fillId="0" borderId="0" xfId="4" applyFont="1"/>
    <xf numFmtId="0" fontId="45" fillId="0" borderId="0" xfId="113"/>
    <xf numFmtId="0" fontId="45" fillId="0" borderId="0" xfId="114"/>
    <xf numFmtId="0" fontId="45" fillId="0" borderId="0" xfId="115"/>
    <xf numFmtId="0" fontId="45" fillId="0" borderId="0" xfId="116"/>
    <xf numFmtId="0" fontId="45" fillId="0" borderId="0" xfId="117"/>
    <xf numFmtId="0" fontId="45" fillId="0" borderId="0" xfId="118"/>
    <xf numFmtId="0" fontId="45" fillId="0" borderId="0" xfId="119"/>
    <xf numFmtId="0" fontId="45" fillId="0" borderId="0" xfId="120"/>
    <xf numFmtId="0" fontId="45" fillId="0" borderId="0" xfId="121"/>
    <xf numFmtId="0" fontId="5" fillId="0" borderId="0" xfId="0" applyFont="1" applyBorder="1" applyAlignment="1">
      <alignment wrapText="1"/>
    </xf>
    <xf numFmtId="0" fontId="5" fillId="0" borderId="0" xfId="0" applyFont="1" applyBorder="1" applyAlignment="1">
      <alignment horizontal="center" wrapText="1"/>
    </xf>
    <xf numFmtId="0" fontId="2" fillId="0" borderId="0" xfId="0" applyFont="1" applyBorder="1" applyAlignment="1">
      <alignment horizontal="center"/>
    </xf>
    <xf numFmtId="0" fontId="5" fillId="0" borderId="0" xfId="0" applyFont="1" applyBorder="1" applyAlignment="1">
      <alignment horizontal="center"/>
    </xf>
    <xf numFmtId="0" fontId="2" fillId="0" borderId="3"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left" wrapText="1"/>
    </xf>
    <xf numFmtId="0" fontId="0" fillId="0" borderId="0" xfId="0" applyBorder="1" applyAlignment="1">
      <alignment horizontal="left"/>
    </xf>
    <xf numFmtId="0" fontId="5" fillId="0" borderId="0" xfId="0" applyFont="1" applyFill="1" applyBorder="1" applyAlignment="1">
      <alignment wrapText="1"/>
    </xf>
    <xf numFmtId="0" fontId="14" fillId="0" borderId="0" xfId="0" applyFont="1" applyBorder="1" applyAlignment="1">
      <alignment horizontal="center"/>
    </xf>
    <xf numFmtId="0" fontId="5" fillId="0" borderId="0" xfId="0" applyFont="1" applyBorder="1" applyAlignment="1">
      <alignment horizontal="left"/>
    </xf>
    <xf numFmtId="0" fontId="5" fillId="0" borderId="0" xfId="0" applyFont="1" applyBorder="1" applyAlignment="1"/>
    <xf numFmtId="0" fontId="0" fillId="0" borderId="3" xfId="0" applyBorder="1" applyAlignment="1">
      <alignment horizontal="center"/>
    </xf>
    <xf numFmtId="0" fontId="5" fillId="0" borderId="0" xfId="0" applyFont="1" applyFill="1" applyBorder="1" applyAlignment="1">
      <alignment horizontal="left" wrapText="1"/>
    </xf>
    <xf numFmtId="0" fontId="6" fillId="0" borderId="0" xfId="0" applyFont="1" applyBorder="1" applyAlignment="1">
      <alignment horizontal="left" wrapText="1"/>
    </xf>
    <xf numFmtId="0" fontId="6" fillId="0" borderId="0" xfId="0" applyFont="1" applyBorder="1" applyAlignment="1">
      <alignment wrapText="1"/>
    </xf>
    <xf numFmtId="164" fontId="4" fillId="0" borderId="0" xfId="0" applyNumberFormat="1" applyFont="1" applyBorder="1"/>
    <xf numFmtId="0" fontId="10" fillId="0" borderId="0" xfId="122" applyFont="1"/>
    <xf numFmtId="0" fontId="48" fillId="0" borderId="0" xfId="123"/>
    <xf numFmtId="175" fontId="5" fillId="0" borderId="0" xfId="0" applyNumberFormat="1" applyFont="1" applyBorder="1"/>
    <xf numFmtId="0" fontId="10" fillId="0" borderId="0" xfId="124"/>
    <xf numFmtId="0" fontId="10" fillId="0" borderId="0" xfId="125"/>
    <xf numFmtId="0" fontId="48" fillId="0" borderId="0" xfId="126"/>
    <xf numFmtId="0" fontId="10" fillId="0" borderId="0" xfId="127"/>
    <xf numFmtId="0" fontId="48" fillId="0" borderId="0" xfId="128"/>
    <xf numFmtId="171" fontId="13" fillId="0" borderId="0" xfId="129" applyNumberFormat="1" applyFont="1" applyBorder="1" applyAlignment="1">
      <alignment horizontal="center" vertical="center"/>
    </xf>
    <xf numFmtId="0" fontId="10" fillId="0" borderId="0" xfId="129"/>
    <xf numFmtId="176" fontId="13" fillId="0" borderId="0" xfId="129" applyNumberFormat="1" applyFont="1" applyBorder="1" applyAlignment="1">
      <alignment horizontal="center" vertical="center"/>
    </xf>
    <xf numFmtId="171" fontId="13" fillId="0" borderId="0" xfId="130" applyNumberFormat="1" applyFont="1" applyBorder="1" applyAlignment="1">
      <alignment horizontal="center" vertical="center"/>
    </xf>
    <xf numFmtId="0" fontId="10" fillId="0" borderId="0" xfId="130"/>
    <xf numFmtId="0" fontId="48" fillId="0" borderId="0" xfId="131"/>
    <xf numFmtId="0" fontId="48" fillId="0" borderId="0" xfId="132"/>
    <xf numFmtId="171" fontId="2" fillId="0" borderId="3" xfId="133" applyNumberFormat="1" applyFont="1" applyBorder="1" applyAlignment="1">
      <alignment horizontal="right" vertical="center"/>
    </xf>
    <xf numFmtId="0" fontId="14" fillId="0" borderId="3" xfId="0" applyFont="1" applyBorder="1" applyAlignment="1">
      <alignment horizontal="left"/>
    </xf>
    <xf numFmtId="167" fontId="13" fillId="0" borderId="3" xfId="4" applyNumberFormat="1" applyFont="1" applyBorder="1" applyAlignment="1">
      <alignment horizontal="right" vertical="center"/>
    </xf>
    <xf numFmtId="0" fontId="14" fillId="0" borderId="3" xfId="0" applyFont="1" applyBorder="1"/>
    <xf numFmtId="0" fontId="48" fillId="0" borderId="0" xfId="134"/>
    <xf numFmtId="0" fontId="10" fillId="0" borderId="0" xfId="135"/>
    <xf numFmtId="0" fontId="48" fillId="0" borderId="0" xfId="136"/>
    <xf numFmtId="0" fontId="48" fillId="0" borderId="0" xfId="137"/>
    <xf numFmtId="166" fontId="13" fillId="0" borderId="0" xfId="138" applyNumberFormat="1" applyFont="1" applyBorder="1" applyAlignment="1">
      <alignment horizontal="center" vertical="center"/>
    </xf>
    <xf numFmtId="0" fontId="10" fillId="0" borderId="0" xfId="139"/>
    <xf numFmtId="166" fontId="13" fillId="0" borderId="0" xfId="139" applyNumberFormat="1" applyFont="1" applyBorder="1" applyAlignment="1">
      <alignment horizontal="center" vertical="center"/>
    </xf>
    <xf numFmtId="0" fontId="10" fillId="0" borderId="0" xfId="140"/>
    <xf numFmtId="0" fontId="16" fillId="0" borderId="0" xfId="16" quotePrefix="1"/>
    <xf numFmtId="9" fontId="5" fillId="0" borderId="0" xfId="0" applyNumberFormat="1" applyFont="1" applyBorder="1" applyAlignment="1">
      <alignment wrapText="1"/>
    </xf>
    <xf numFmtId="164" fontId="5" fillId="0" borderId="0" xfId="0" applyNumberFormat="1" applyFont="1" applyBorder="1" applyAlignment="1">
      <alignment wrapText="1"/>
    </xf>
    <xf numFmtId="0" fontId="5" fillId="0" borderId="0" xfId="0" applyFont="1" applyBorder="1" applyAlignment="1">
      <alignment horizontal="center"/>
    </xf>
    <xf numFmtId="0" fontId="5" fillId="0" borderId="3" xfId="0" applyFont="1" applyBorder="1" applyAlignment="1">
      <alignment horizontal="center" wrapText="1"/>
    </xf>
    <xf numFmtId="1" fontId="4" fillId="0" borderId="0" xfId="0" applyNumberFormat="1" applyFont="1" applyBorder="1" applyAlignment="1">
      <alignment horizontal="center"/>
    </xf>
    <xf numFmtId="0" fontId="6" fillId="0" borderId="3" xfId="0" applyFont="1" applyBorder="1" applyAlignment="1">
      <alignment wrapText="1"/>
    </xf>
    <xf numFmtId="0" fontId="6" fillId="0" borderId="3" xfId="0" applyFont="1" applyBorder="1" applyAlignment="1">
      <alignment horizontal="center" wrapText="1"/>
    </xf>
    <xf numFmtId="164" fontId="6" fillId="0" borderId="0" xfId="0" applyNumberFormat="1" applyFont="1" applyAlignment="1">
      <alignment horizontal="center"/>
    </xf>
    <xf numFmtId="10" fontId="5" fillId="0" borderId="3" xfId="0" applyNumberFormat="1" applyFont="1" applyBorder="1" applyAlignment="1">
      <alignment horizontal="center"/>
    </xf>
    <xf numFmtId="164" fontId="4" fillId="0" borderId="0" xfId="0" applyNumberFormat="1" applyFont="1" applyBorder="1" applyAlignment="1">
      <alignment horizont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center"/>
    </xf>
    <xf numFmtId="0" fontId="14" fillId="0" borderId="0" xfId="0" applyFont="1" applyFill="1"/>
    <xf numFmtId="0" fontId="5" fillId="0" borderId="3" xfId="0"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left"/>
    </xf>
    <xf numFmtId="0" fontId="5" fillId="0" borderId="6" xfId="0" applyFont="1" applyBorder="1" applyAlignment="1">
      <alignment horizontal="left"/>
    </xf>
    <xf numFmtId="0" fontId="5" fillId="0" borderId="6" xfId="0" applyFont="1" applyBorder="1" applyAlignment="1">
      <alignment horizontal="center"/>
    </xf>
    <xf numFmtId="164" fontId="5" fillId="0" borderId="6" xfId="0" applyNumberFormat="1" applyFont="1" applyBorder="1" applyAlignment="1">
      <alignment horizontal="center"/>
    </xf>
    <xf numFmtId="49" fontId="10" fillId="0" borderId="6" xfId="28" applyNumberFormat="1" applyFont="1" applyBorder="1" applyAlignment="1">
      <alignment horizontal="left"/>
    </xf>
    <xf numFmtId="164" fontId="2" fillId="0" borderId="6" xfId="0" applyNumberFormat="1" applyFont="1" applyBorder="1" applyAlignment="1">
      <alignment horizontal="center"/>
    </xf>
    <xf numFmtId="0" fontId="2" fillId="0" borderId="0" xfId="0" applyFont="1" applyBorder="1" applyAlignment="1">
      <alignment horizontal="center"/>
    </xf>
    <xf numFmtId="0" fontId="20" fillId="0" borderId="0" xfId="0" applyFont="1" applyFill="1" applyBorder="1" applyAlignment="1">
      <alignment horizontal="center"/>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3" xfId="0" applyFont="1" applyBorder="1" applyAlignment="1">
      <alignment horizontal="center" wrapText="1"/>
    </xf>
    <xf numFmtId="0" fontId="5" fillId="0" borderId="0" xfId="0" applyFont="1" applyBorder="1" applyAlignment="1">
      <alignment horizontal="left"/>
    </xf>
    <xf numFmtId="168" fontId="2" fillId="0" borderId="2" xfId="4" applyNumberFormat="1" applyFont="1" applyBorder="1" applyAlignment="1">
      <alignment horizontal="right" vertical="center"/>
    </xf>
    <xf numFmtId="164" fontId="5" fillId="0" borderId="0" xfId="4" applyNumberFormat="1" applyFont="1" applyFill="1" applyBorder="1" applyAlignment="1">
      <alignment horizontal="center" vertical="center"/>
    </xf>
    <xf numFmtId="0" fontId="47" fillId="0" borderId="0" xfId="0" applyFont="1" applyAlignment="1">
      <alignment horizontal="center" vertical="center" wrapText="1"/>
    </xf>
    <xf numFmtId="0" fontId="49" fillId="0" borderId="0" xfId="141"/>
    <xf numFmtId="0" fontId="49" fillId="0" borderId="0" xfId="142"/>
    <xf numFmtId="0" fontId="0" fillId="0" borderId="0" xfId="0" applyFill="1"/>
    <xf numFmtId="0" fontId="0" fillId="0" borderId="0" xfId="0" applyAlignment="1">
      <alignment wrapText="1"/>
    </xf>
    <xf numFmtId="0" fontId="0" fillId="0" borderId="0" xfId="0" applyBorder="1" applyAlignment="1">
      <alignment horizontal="center"/>
    </xf>
    <xf numFmtId="0" fontId="0" fillId="0" borderId="3" xfId="0" applyBorder="1" applyAlignment="1">
      <alignment horizontal="center"/>
    </xf>
    <xf numFmtId="0" fontId="21" fillId="0" borderId="0" xfId="0" applyFont="1" applyFill="1" applyBorder="1" applyAlignment="1">
      <alignment horizontal="center" vertical="center"/>
    </xf>
    <xf numFmtId="0" fontId="0" fillId="0" borderId="0" xfId="0" applyFill="1" applyAlignment="1">
      <alignment horizontal="center"/>
    </xf>
    <xf numFmtId="0" fontId="30" fillId="2" borderId="0" xfId="0" applyFont="1" applyFill="1" applyBorder="1" applyAlignment="1">
      <alignment horizontal="center" vertical="center"/>
    </xf>
    <xf numFmtId="0" fontId="2" fillId="0" borderId="0" xfId="0" applyFont="1" applyBorder="1" applyAlignment="1">
      <alignment horizontal="center"/>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30"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0" fillId="0" borderId="0" xfId="0" applyFill="1" applyBorder="1" applyAlignment="1">
      <alignment vertical="top" wrapText="1"/>
    </xf>
    <xf numFmtId="0" fontId="5" fillId="0" borderId="0" xfId="0" applyFont="1" applyAlignment="1">
      <alignment horizontal="center" vertical="center" wrapText="1"/>
    </xf>
    <xf numFmtId="0" fontId="10" fillId="0" borderId="0" xfId="95" applyFont="1"/>
    <xf numFmtId="164" fontId="4" fillId="0" borderId="0" xfId="4" applyNumberFormat="1" applyFont="1" applyBorder="1" applyAlignment="1">
      <alignment horizontal="center" vertical="center"/>
    </xf>
    <xf numFmtId="174" fontId="2" fillId="0" borderId="0" xfId="85" applyNumberFormat="1" applyFont="1" applyBorder="1" applyAlignment="1">
      <alignment horizontal="center" vertical="center"/>
    </xf>
    <xf numFmtId="174" fontId="2" fillId="0" borderId="0" xfId="85" applyNumberFormat="1" applyFont="1" applyFill="1" applyBorder="1" applyAlignment="1">
      <alignment horizontal="center" vertical="center"/>
    </xf>
    <xf numFmtId="174" fontId="2" fillId="0" borderId="6" xfId="85" applyNumberFormat="1" applyFont="1" applyBorder="1" applyAlignment="1">
      <alignment horizontal="center" vertical="center"/>
    </xf>
    <xf numFmtId="164" fontId="10" fillId="0" borderId="6" xfId="33" applyNumberFormat="1" applyFont="1" applyBorder="1" applyAlignment="1">
      <alignment horizontal="center"/>
    </xf>
    <xf numFmtId="164" fontId="4" fillId="0" borderId="6" xfId="4" applyNumberFormat="1" applyFont="1" applyBorder="1" applyAlignment="1">
      <alignment horizontal="center" vertical="center"/>
    </xf>
    <xf numFmtId="174" fontId="4" fillId="0" borderId="6" xfId="85" applyNumberFormat="1" applyFont="1" applyBorder="1" applyAlignment="1">
      <alignment horizontal="center" vertical="center"/>
    </xf>
    <xf numFmtId="10" fontId="5"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15" fillId="0" borderId="0" xfId="0" applyFont="1" applyBorder="1" applyAlignment="1">
      <alignment horizontal="left" wrapText="1"/>
    </xf>
    <xf numFmtId="0" fontId="15" fillId="0" borderId="0" xfId="0" applyFont="1" applyBorder="1" applyAlignment="1">
      <alignment wrapText="1"/>
    </xf>
    <xf numFmtId="0" fontId="35" fillId="0" borderId="0" xfId="0" applyFont="1" applyBorder="1" applyAlignment="1">
      <alignment horizontal="center" vertical="center" wrapText="1"/>
    </xf>
    <xf numFmtId="0" fontId="19" fillId="0" borderId="0" xfId="0" applyFont="1" applyAlignment="1">
      <alignment vertical="center" wrapText="1"/>
    </xf>
    <xf numFmtId="0" fontId="16" fillId="0" borderId="0" xfId="16" applyBorder="1" applyAlignment="1">
      <alignment horizontal="center" wrapText="1"/>
    </xf>
    <xf numFmtId="0" fontId="16" fillId="0" borderId="0" xfId="16" applyAlignment="1">
      <alignment horizontal="center" wrapText="1"/>
    </xf>
    <xf numFmtId="0" fontId="2" fillId="0" borderId="0" xfId="0" applyFont="1" applyBorder="1" applyAlignment="1">
      <alignment horizontal="left" wrapText="1"/>
    </xf>
    <xf numFmtId="0" fontId="5" fillId="0" borderId="0" xfId="0" applyFont="1" applyBorder="1" applyAlignment="1">
      <alignment wrapText="1"/>
    </xf>
    <xf numFmtId="0" fontId="2" fillId="0" borderId="0" xfId="0" applyFont="1" applyBorder="1" applyAlignment="1">
      <alignment horizontal="center" wrapText="1"/>
    </xf>
    <xf numFmtId="0" fontId="5" fillId="0" borderId="0" xfId="0" applyFont="1" applyBorder="1" applyAlignment="1">
      <alignment horizontal="center" wrapText="1"/>
    </xf>
    <xf numFmtId="0" fontId="2" fillId="0" borderId="0" xfId="0" applyFont="1" applyBorder="1" applyAlignment="1">
      <alignment horizontal="center"/>
    </xf>
    <xf numFmtId="0" fontId="5" fillId="0" borderId="0" xfId="0" applyFont="1" applyBorder="1" applyAlignment="1">
      <alignment horizontal="center"/>
    </xf>
    <xf numFmtId="0" fontId="2" fillId="0" borderId="3" xfId="0" applyFont="1" applyBorder="1" applyAlignment="1">
      <alignment horizontal="center"/>
    </xf>
    <xf numFmtId="0" fontId="4" fillId="0" borderId="6" xfId="0" applyFont="1" applyBorder="1" applyAlignment="1">
      <alignment horizontal="left" wrapText="1"/>
    </xf>
    <xf numFmtId="0" fontId="6" fillId="0" borderId="6" xfId="0" applyFont="1" applyBorder="1" applyAlignment="1">
      <alignment horizontal="left" wrapText="1"/>
    </xf>
    <xf numFmtId="0" fontId="0" fillId="0" borderId="6" xfId="0" applyBorder="1" applyAlignment="1">
      <alignment horizontal="left" wrapText="1"/>
    </xf>
    <xf numFmtId="0" fontId="4" fillId="0" borderId="1" xfId="0" applyFont="1" applyBorder="1" applyAlignment="1">
      <alignment horizontal="left" wrapText="1"/>
    </xf>
    <xf numFmtId="0" fontId="26" fillId="0" borderId="1" xfId="0" applyFont="1" applyBorder="1" applyAlignment="1">
      <alignment horizontal="left" wrapText="1"/>
    </xf>
    <xf numFmtId="0" fontId="0" fillId="0" borderId="1" xfId="0" applyBorder="1" applyAlignment="1">
      <alignment wrapText="1"/>
    </xf>
    <xf numFmtId="0" fontId="2" fillId="0" borderId="0" xfId="0" applyFont="1" applyBorder="1" applyAlignment="1">
      <alignment horizontal="left" vertical="top" wrapText="1"/>
    </xf>
    <xf numFmtId="0" fontId="14" fillId="0" borderId="0" xfId="0" applyFont="1" applyBorder="1" applyAlignment="1">
      <alignment horizontal="left" vertical="top" wrapText="1"/>
    </xf>
    <xf numFmtId="0" fontId="0" fillId="0" borderId="0" xfId="0" applyBorder="1" applyAlignment="1">
      <alignment wrapText="1"/>
    </xf>
    <xf numFmtId="0" fontId="14" fillId="0" borderId="0" xfId="0" applyFont="1" applyBorder="1" applyAlignment="1">
      <alignment horizontal="left" wrapText="1"/>
    </xf>
    <xf numFmtId="0" fontId="0" fillId="0" borderId="0" xfId="0" applyBorder="1" applyAlignment="1">
      <alignment horizontal="left" wrapText="1"/>
    </xf>
    <xf numFmtId="0" fontId="4" fillId="0" borderId="1" xfId="0" applyFont="1" applyBorder="1" applyAlignment="1">
      <alignment horizontal="justify" wrapText="1"/>
    </xf>
    <xf numFmtId="0" fontId="26" fillId="0" borderId="1" xfId="0" applyFont="1" applyBorder="1" applyAlignment="1">
      <alignment horizontal="justify" wrapText="1"/>
    </xf>
    <xf numFmtId="0" fontId="15" fillId="0" borderId="1" xfId="0" applyFont="1" applyBorder="1" applyAlignment="1">
      <alignment wrapText="1"/>
    </xf>
    <xf numFmtId="0" fontId="2" fillId="0" borderId="0" xfId="0" applyFont="1" applyBorder="1" applyAlignment="1">
      <alignment horizontal="justify" wrapText="1"/>
    </xf>
    <xf numFmtId="0" fontId="14" fillId="0" borderId="0" xfId="0" applyFont="1" applyBorder="1" applyAlignment="1">
      <alignment horizontal="justify" wrapText="1"/>
    </xf>
    <xf numFmtId="0" fontId="30" fillId="2" borderId="0" xfId="0" applyFont="1" applyFill="1" applyBorder="1" applyAlignment="1">
      <alignment horizontal="center" vertical="center"/>
    </xf>
    <xf numFmtId="0" fontId="0" fillId="0" borderId="0" xfId="0" applyBorder="1" applyAlignment="1">
      <alignment horizontal="center"/>
    </xf>
    <xf numFmtId="0" fontId="5" fillId="0" borderId="0" xfId="0" applyFont="1" applyBorder="1" applyAlignment="1">
      <alignment horizontal="left" wrapText="1"/>
    </xf>
    <xf numFmtId="0" fontId="21" fillId="2" borderId="0" xfId="0" applyFont="1" applyFill="1" applyBorder="1" applyAlignment="1">
      <alignment horizontal="center" vertical="center"/>
    </xf>
    <xf numFmtId="0" fontId="6" fillId="0" borderId="1" xfId="0" applyFont="1" applyBorder="1" applyAlignment="1">
      <alignment horizontal="left" wrapText="1"/>
    </xf>
    <xf numFmtId="0" fontId="10" fillId="0" borderId="0"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wrapText="1"/>
    </xf>
    <xf numFmtId="0" fontId="4" fillId="0" borderId="0" xfId="0" applyFont="1" applyBorder="1" applyAlignment="1">
      <alignment horizontal="left" wrapText="1"/>
    </xf>
    <xf numFmtId="0" fontId="0" fillId="0" borderId="0" xfId="0" applyAlignment="1">
      <alignment horizontal="left" wrapText="1"/>
    </xf>
    <xf numFmtId="0" fontId="0" fillId="0" borderId="0" xfId="0" applyAlignment="1">
      <alignment horizontal="center"/>
    </xf>
    <xf numFmtId="0" fontId="0" fillId="0" borderId="0" xfId="0" applyBorder="1" applyAlignment="1"/>
    <xf numFmtId="0" fontId="6" fillId="0" borderId="6" xfId="0" applyFont="1" applyBorder="1" applyAlignment="1"/>
    <xf numFmtId="0" fontId="0" fillId="0" borderId="6" xfId="0" applyBorder="1" applyAlignment="1"/>
    <xf numFmtId="0" fontId="0" fillId="0" borderId="1" xfId="0" applyBorder="1" applyAlignment="1"/>
    <xf numFmtId="0" fontId="2" fillId="0" borderId="3" xfId="0" applyFont="1" applyFill="1" applyBorder="1" applyAlignment="1">
      <alignment horizontal="center" wrapText="1"/>
    </xf>
    <xf numFmtId="0" fontId="5" fillId="0" borderId="3" xfId="0" applyFont="1" applyBorder="1" applyAlignment="1">
      <alignment horizontal="center" wrapText="1"/>
    </xf>
    <xf numFmtId="0" fontId="5" fillId="0" borderId="3" xfId="0" applyFont="1" applyFill="1" applyBorder="1" applyAlignment="1">
      <alignment horizontal="center" wrapText="1"/>
    </xf>
    <xf numFmtId="0" fontId="0" fillId="0" borderId="0" xfId="0" applyAlignment="1"/>
    <xf numFmtId="0" fontId="15" fillId="0" borderId="1" xfId="0" applyFont="1" applyBorder="1" applyAlignment="1">
      <alignment horizontal="left" wrapText="1"/>
    </xf>
    <xf numFmtId="173" fontId="5" fillId="0" borderId="0" xfId="0" applyNumberFormat="1" applyFont="1" applyFill="1" applyBorder="1" applyAlignment="1"/>
    <xf numFmtId="173" fontId="0" fillId="0" borderId="0" xfId="0" applyNumberFormat="1" applyBorder="1" applyAlignment="1"/>
    <xf numFmtId="0" fontId="0" fillId="0" borderId="0" xfId="0" applyBorder="1" applyAlignment="1">
      <alignment horizontal="left"/>
    </xf>
    <xf numFmtId="0" fontId="15" fillId="0" borderId="1" xfId="0" applyFont="1" applyBorder="1" applyAlignment="1">
      <alignment horizontal="left"/>
    </xf>
    <xf numFmtId="0" fontId="5" fillId="0" borderId="0" xfId="0" applyFont="1" applyFill="1" applyBorder="1" applyAlignment="1">
      <alignment wrapText="1"/>
    </xf>
    <xf numFmtId="0" fontId="0" fillId="0" borderId="0" xfId="0" applyBorder="1" applyAlignment="1">
      <alignment horizontal="center" wrapText="1"/>
    </xf>
    <xf numFmtId="0" fontId="14" fillId="0" borderId="0" xfId="0" applyFont="1" applyBorder="1" applyAlignment="1">
      <alignment horizontal="center"/>
    </xf>
    <xf numFmtId="0" fontId="5" fillId="0" borderId="0" xfId="0" applyFont="1" applyBorder="1" applyAlignment="1">
      <alignment horizontal="left"/>
    </xf>
    <xf numFmtId="0" fontId="6" fillId="0" borderId="1" xfId="0" applyFont="1" applyBorder="1" applyAlignment="1">
      <alignment horizontal="left"/>
    </xf>
    <xf numFmtId="0" fontId="5" fillId="0" borderId="0" xfId="0" applyFont="1" applyFill="1" applyBorder="1" applyAlignment="1"/>
    <xf numFmtId="0" fontId="5" fillId="0" borderId="0" xfId="0" applyFont="1" applyBorder="1" applyAlignment="1"/>
    <xf numFmtId="0" fontId="2" fillId="0" borderId="0" xfId="0" applyFont="1" applyFill="1" applyBorder="1" applyAlignment="1">
      <alignment horizontal="left" vertical="top" wrapText="1"/>
    </xf>
    <xf numFmtId="0" fontId="4" fillId="0" borderId="6" xfId="0" applyFont="1" applyFill="1" applyBorder="1" applyAlignment="1">
      <alignment horizontal="left" wrapText="1"/>
    </xf>
    <xf numFmtId="0" fontId="2" fillId="0" borderId="0" xfId="0" applyFont="1" applyBorder="1" applyAlignment="1">
      <alignment wrapText="1"/>
    </xf>
    <xf numFmtId="0" fontId="14" fillId="0" borderId="0" xfId="0" applyFont="1" applyBorder="1" applyAlignment="1">
      <alignment wrapText="1"/>
    </xf>
    <xf numFmtId="0" fontId="6" fillId="0" borderId="0" xfId="0" applyFont="1" applyBorder="1" applyAlignment="1">
      <alignment horizontal="center" wrapText="1"/>
    </xf>
    <xf numFmtId="0" fontId="14" fillId="0" borderId="0" xfId="0" applyFont="1" applyBorder="1" applyAlignment="1">
      <alignment horizontal="center" wrapText="1"/>
    </xf>
    <xf numFmtId="0" fontId="2" fillId="0" borderId="0" xfId="0" applyFont="1" applyBorder="1" applyAlignment="1">
      <alignment horizontal="left"/>
    </xf>
    <xf numFmtId="0" fontId="6" fillId="0" borderId="1" xfId="0" applyFont="1" applyBorder="1" applyAlignment="1">
      <alignment wrapText="1"/>
    </xf>
    <xf numFmtId="0" fontId="26" fillId="0" borderId="1" xfId="0" applyFont="1" applyBorder="1" applyAlignment="1">
      <alignment wrapText="1"/>
    </xf>
    <xf numFmtId="0" fontId="14" fillId="0" borderId="0" xfId="0" applyFont="1" applyFill="1" applyBorder="1" applyAlignment="1">
      <alignment wrapText="1"/>
    </xf>
    <xf numFmtId="0" fontId="4" fillId="0" borderId="6" xfId="0" applyFont="1" applyBorder="1" applyAlignment="1">
      <alignment wrapText="1"/>
    </xf>
    <xf numFmtId="0" fontId="6" fillId="0" borderId="6" xfId="0" applyFont="1" applyBorder="1" applyAlignment="1">
      <alignment wrapText="1"/>
    </xf>
    <xf numFmtId="0" fontId="15" fillId="0" borderId="6" xfId="0" applyFont="1" applyBorder="1" applyAlignment="1">
      <alignment wrapText="1"/>
    </xf>
    <xf numFmtId="0" fontId="0" fillId="0" borderId="6" xfId="0" applyBorder="1" applyAlignment="1">
      <alignment wrapText="1"/>
    </xf>
    <xf numFmtId="0" fontId="5" fillId="0" borderId="0" xfId="0" applyFont="1" applyFill="1" applyBorder="1"/>
    <xf numFmtId="0" fontId="16" fillId="0" borderId="0" xfId="16" applyFont="1" applyBorder="1" applyAlignment="1">
      <alignment horizontal="center" wrapText="1"/>
    </xf>
    <xf numFmtId="0" fontId="16" fillId="0" borderId="0" xfId="16" applyFont="1" applyAlignment="1">
      <alignment horizontal="center" wrapText="1"/>
    </xf>
    <xf numFmtId="0" fontId="9" fillId="0" borderId="0" xfId="0" applyFont="1" applyAlignment="1"/>
    <xf numFmtId="0" fontId="6" fillId="0" borderId="1" xfId="0" applyFont="1" applyBorder="1" applyAlignment="1"/>
    <xf numFmtId="0" fontId="14" fillId="0" borderId="3" xfId="0" applyFont="1" applyBorder="1" applyAlignment="1">
      <alignment horizontal="center" wrapText="1"/>
    </xf>
    <xf numFmtId="0" fontId="15" fillId="0" borderId="1" xfId="0" applyFont="1" applyBorder="1" applyAlignment="1"/>
    <xf numFmtId="0" fontId="4" fillId="0" borderId="4" xfId="0" applyFont="1" applyFill="1" applyBorder="1" applyAlignment="1">
      <alignment horizontal="left" vertical="top" wrapText="1"/>
    </xf>
    <xf numFmtId="0" fontId="15" fillId="0" borderId="4" xfId="0" applyFont="1" applyBorder="1" applyAlignment="1">
      <alignment horizontal="left" vertical="top" wrapText="1"/>
    </xf>
    <xf numFmtId="0" fontId="4" fillId="0" borderId="4" xfId="0" applyFont="1" applyBorder="1" applyAlignment="1">
      <alignment horizontal="left" wrapText="1"/>
    </xf>
    <xf numFmtId="0" fontId="0" fillId="0" borderId="0" xfId="0" applyFill="1" applyBorder="1" applyAlignment="1">
      <alignment wrapText="1"/>
    </xf>
    <xf numFmtId="0" fontId="0" fillId="0" borderId="0" xfId="0" applyFill="1" applyAlignment="1">
      <alignment wrapText="1"/>
    </xf>
    <xf numFmtId="0" fontId="5" fillId="0" borderId="0" xfId="0" applyFont="1" applyFill="1" applyBorder="1" applyAlignment="1">
      <alignment horizontal="left" wrapText="1"/>
    </xf>
    <xf numFmtId="0" fontId="30" fillId="2" borderId="0" xfId="0" applyFont="1" applyFill="1" applyBorder="1" applyAlignment="1">
      <alignment horizontal="center" vertical="center" wrapText="1"/>
    </xf>
    <xf numFmtId="0" fontId="0" fillId="0" borderId="0" xfId="0" applyAlignment="1">
      <alignment horizontal="center" wrapText="1"/>
    </xf>
    <xf numFmtId="0" fontId="6" fillId="0" borderId="4" xfId="0" applyFont="1" applyBorder="1" applyAlignment="1">
      <alignment horizontal="left" wrapText="1"/>
    </xf>
    <xf numFmtId="0" fontId="5" fillId="0" borderId="0" xfId="0" applyFont="1" applyFill="1" applyBorder="1" applyAlignment="1">
      <alignment horizontal="center" wrapText="1"/>
    </xf>
    <xf numFmtId="0" fontId="10" fillId="0" borderId="0" xfId="0" applyFont="1" applyBorder="1" applyAlignment="1">
      <alignment horizontal="center" wrapText="1"/>
    </xf>
    <xf numFmtId="0" fontId="5" fillId="0" borderId="0" xfId="0" applyFont="1" applyBorder="1"/>
    <xf numFmtId="0" fontId="26" fillId="0" borderId="4" xfId="0" applyFont="1" applyBorder="1" applyAlignment="1">
      <alignment horizontal="left" wrapText="1"/>
    </xf>
    <xf numFmtId="0" fontId="6" fillId="0" borderId="4" xfId="0" applyFont="1" applyFill="1" applyBorder="1" applyAlignment="1">
      <alignment horizontal="left" wrapText="1"/>
    </xf>
    <xf numFmtId="0" fontId="15" fillId="0" borderId="4" xfId="0" applyFont="1" applyBorder="1" applyAlignment="1">
      <alignment horizontal="left" wrapText="1"/>
    </xf>
    <xf numFmtId="0" fontId="6" fillId="0" borderId="0" xfId="0" applyFont="1" applyBorder="1" applyAlignment="1">
      <alignment horizontal="left" wrapText="1"/>
    </xf>
    <xf numFmtId="0" fontId="5" fillId="0" borderId="0" xfId="0" applyFont="1" applyFill="1" applyBorder="1" applyAlignment="1">
      <alignment horizontal="justify" wrapText="1"/>
    </xf>
    <xf numFmtId="0" fontId="6" fillId="0" borderId="5" xfId="0" applyFont="1" applyBorder="1" applyAlignment="1">
      <alignment horizontal="left" wrapText="1"/>
    </xf>
    <xf numFmtId="0" fontId="5" fillId="0" borderId="0" xfId="0" applyFont="1" applyAlignment="1">
      <alignment horizontal="left" wrapText="1"/>
    </xf>
    <xf numFmtId="0" fontId="5" fillId="0" borderId="6" xfId="0" applyFont="1" applyBorder="1" applyAlignment="1">
      <alignment horizontal="left" wrapText="1"/>
    </xf>
    <xf numFmtId="0" fontId="29" fillId="0" borderId="0" xfId="0" applyFont="1" applyBorder="1" applyAlignment="1"/>
    <xf numFmtId="168" fontId="2" fillId="0" borderId="0" xfId="4" applyNumberFormat="1" applyFont="1" applyBorder="1" applyAlignment="1">
      <alignment horizontal="center" wrapText="1"/>
    </xf>
    <xf numFmtId="0" fontId="14" fillId="0" borderId="0" xfId="0" applyFont="1" applyBorder="1" applyAlignment="1"/>
    <xf numFmtId="0" fontId="14" fillId="0" borderId="0" xfId="0" applyFont="1" applyFill="1" applyBorder="1" applyAlignment="1">
      <alignment horizontal="center" wrapText="1"/>
    </xf>
    <xf numFmtId="0" fontId="5" fillId="0" borderId="0" xfId="0" applyFont="1" applyBorder="1" applyAlignment="1">
      <alignment horizontal="justify" wrapText="1"/>
    </xf>
    <xf numFmtId="0" fontId="10" fillId="0" borderId="0" xfId="0" applyFont="1" applyBorder="1" applyAlignment="1">
      <alignment horizontal="justify" vertical="top" wrapText="1"/>
    </xf>
    <xf numFmtId="0" fontId="5" fillId="0" borderId="0" xfId="0" applyFont="1" applyBorder="1" applyAlignment="1">
      <alignment vertical="top" wrapText="1"/>
    </xf>
    <xf numFmtId="0" fontId="10" fillId="0" borderId="0" xfId="0" applyFont="1" applyBorder="1" applyAlignment="1">
      <alignment horizontal="justify" wrapText="1"/>
    </xf>
    <xf numFmtId="0" fontId="2" fillId="0" borderId="0" xfId="0" applyFont="1" applyFill="1" applyBorder="1" applyAlignment="1">
      <alignment horizontal="justify" wrapText="1"/>
    </xf>
    <xf numFmtId="0" fontId="0" fillId="0" borderId="0" xfId="0" applyFill="1" applyBorder="1" applyAlignment="1">
      <alignment horizontal="center" wrapText="1"/>
    </xf>
    <xf numFmtId="0" fontId="0" fillId="0" borderId="0" xfId="0" applyFill="1" applyBorder="1" applyAlignment="1">
      <alignment horizontal="left" wrapText="1"/>
    </xf>
    <xf numFmtId="0" fontId="6" fillId="0" borderId="1" xfId="0" applyFont="1" applyFill="1" applyBorder="1" applyAlignment="1">
      <alignment horizontal="left" wrapText="1"/>
    </xf>
    <xf numFmtId="0" fontId="15" fillId="0" borderId="1" xfId="0" applyFont="1" applyFill="1" applyBorder="1" applyAlignment="1">
      <alignment horizontal="left" wrapText="1"/>
    </xf>
    <xf numFmtId="0" fontId="5" fillId="0" borderId="0" xfId="0" applyFont="1" applyAlignment="1">
      <alignment horizontal="center" wrapText="1"/>
    </xf>
    <xf numFmtId="0" fontId="10" fillId="0" borderId="0" xfId="0" applyFont="1" applyBorder="1" applyAlignment="1"/>
    <xf numFmtId="0" fontId="0" fillId="0" borderId="1" xfId="0" applyBorder="1" applyAlignment="1">
      <alignment horizontal="left" wrapText="1"/>
    </xf>
    <xf numFmtId="0" fontId="6" fillId="0" borderId="0" xfId="0" applyFont="1" applyBorder="1" applyAlignment="1">
      <alignment wrapText="1"/>
    </xf>
    <xf numFmtId="0" fontId="5" fillId="0" borderId="6" xfId="0" applyFont="1" applyBorder="1" applyAlignment="1">
      <alignment wrapText="1"/>
    </xf>
    <xf numFmtId="0" fontId="5" fillId="0" borderId="0" xfId="0" applyFont="1" applyAlignment="1">
      <alignment wrapText="1"/>
    </xf>
  </cellXfs>
  <cellStyles count="143">
    <cellStyle name="Hyperlänk" xfId="16" builtinId="8"/>
    <cellStyle name="Normal" xfId="0" builtinId="0"/>
    <cellStyle name="Normal 2 2" xfId="2"/>
    <cellStyle name="Normal 2 2 2" xfId="28"/>
    <cellStyle name="Normal 3" xfId="32"/>
    <cellStyle name="Normal 4 2" xfId="3"/>
    <cellStyle name="Normal 5" xfId="9"/>
    <cellStyle name="Normal_10" xfId="90"/>
    <cellStyle name="Normal_101" xfId="80"/>
    <cellStyle name="Normal_101_1" xfId="107"/>
    <cellStyle name="Normal_102" xfId="76"/>
    <cellStyle name="Normal_102_1" xfId="108"/>
    <cellStyle name="Normal_103" xfId="109"/>
    <cellStyle name="Normal_103 2" xfId="94"/>
    <cellStyle name="Normal_103_1" xfId="81"/>
    <cellStyle name="Normal_104" xfId="77"/>
    <cellStyle name="Normal_105" xfId="82"/>
    <cellStyle name="Normal_108" xfId="78"/>
    <cellStyle name="Normal_109" xfId="83"/>
    <cellStyle name="Normal_11" xfId="91"/>
    <cellStyle name="Normal_110" xfId="79"/>
    <cellStyle name="Normal_111" xfId="84"/>
    <cellStyle name="Normal_114" xfId="85"/>
    <cellStyle name="Normal_117" xfId="93"/>
    <cellStyle name="Normal_120" xfId="95"/>
    <cellStyle name="Normal_123" xfId="110"/>
    <cellStyle name="Normal_125" xfId="111"/>
    <cellStyle name="Normal_13" xfId="92"/>
    <cellStyle name="Normal_130a" xfId="8"/>
    <cellStyle name="Normal_2" xfId="86"/>
    <cellStyle name="Normal_32" xfId="30"/>
    <cellStyle name="Normal_33" xfId="45"/>
    <cellStyle name="Normal_35" xfId="23"/>
    <cellStyle name="Normal_35_1" xfId="96"/>
    <cellStyle name="Normal_36_1" xfId="72"/>
    <cellStyle name="Normal_37" xfId="112"/>
    <cellStyle name="Normal_39" xfId="73"/>
    <cellStyle name="Normal_4" xfId="87"/>
    <cellStyle name="Normal_40" xfId="67"/>
    <cellStyle name="Normal_41_1" xfId="74"/>
    <cellStyle name="Normal_41_2" xfId="113"/>
    <cellStyle name="Normal_42" xfId="114"/>
    <cellStyle name="Normal_43" xfId="115"/>
    <cellStyle name="Normal_44_1" xfId="97"/>
    <cellStyle name="Normal_45" xfId="46"/>
    <cellStyle name="Normal_45_1" xfId="75"/>
    <cellStyle name="Normal_45_2" xfId="98"/>
    <cellStyle name="Normal_46_1" xfId="68"/>
    <cellStyle name="Normal_47" xfId="99"/>
    <cellStyle name="Normal_48" xfId="116"/>
    <cellStyle name="Normal_49" xfId="69"/>
    <cellStyle name="Normal_49_1" xfId="118"/>
    <cellStyle name="Normal_5" xfId="88"/>
    <cellStyle name="Normal_50" xfId="117"/>
    <cellStyle name="Normal_51 2" xfId="122"/>
    <cellStyle name="Normal_52 2" xfId="47"/>
    <cellStyle name="Normal_53 2" xfId="43"/>
    <cellStyle name="Normal_54" xfId="19"/>
    <cellStyle name="Normal_54_1" xfId="119"/>
    <cellStyle name="Normal_55" xfId="70"/>
    <cellStyle name="Normal_55_1" xfId="100"/>
    <cellStyle name="Normal_55_2" xfId="142"/>
    <cellStyle name="Normal_56" xfId="141"/>
    <cellStyle name="Normal_57a 2" xfId="29"/>
    <cellStyle name="Normal_58_1" xfId="101"/>
    <cellStyle name="Normal_58a" xfId="5"/>
    <cellStyle name="Normal_59" xfId="120"/>
    <cellStyle name="Normal_6" xfId="89"/>
    <cellStyle name="Normal_60" xfId="37"/>
    <cellStyle name="Normal_60 Röker åk9 2" xfId="20"/>
    <cellStyle name="Normal_60_1" xfId="102"/>
    <cellStyle name="Normal_61" xfId="121"/>
    <cellStyle name="Normal_62" xfId="71"/>
    <cellStyle name="Normal_62_1" xfId="103"/>
    <cellStyle name="Normal_63" xfId="104"/>
    <cellStyle name="Normal_64" xfId="52"/>
    <cellStyle name="Normal_65" xfId="53"/>
    <cellStyle name="Normal_65 2" xfId="13"/>
    <cellStyle name="Normal_65 Sluta röka åk9 2" xfId="22"/>
    <cellStyle name="Normal_66" xfId="54"/>
    <cellStyle name="Normal_66_1" xfId="123"/>
    <cellStyle name="Normal_68 2" xfId="124"/>
    <cellStyle name="Normal_70 2" xfId="125"/>
    <cellStyle name="Normal_71" xfId="38"/>
    <cellStyle name="Normal_71 2" xfId="126"/>
    <cellStyle name="Normal_71_1 2" xfId="127"/>
    <cellStyle name="Normal_72" xfId="39"/>
    <cellStyle name="Normal_72 2" xfId="128"/>
    <cellStyle name="Normal_72_1 2" xfId="129"/>
    <cellStyle name="Normal_73 2" xfId="130"/>
    <cellStyle name="Normal_74" xfId="55"/>
    <cellStyle name="Normal_74_1" xfId="131"/>
    <cellStyle name="Normal_75" xfId="56"/>
    <cellStyle name="Normal_75_1" xfId="132"/>
    <cellStyle name="Normal_76" xfId="57"/>
    <cellStyle name="Normal_77" xfId="58"/>
    <cellStyle name="Normal_78" xfId="59"/>
    <cellStyle name="Normal_78_1 2" xfId="135"/>
    <cellStyle name="Normal_78_2" xfId="134"/>
    <cellStyle name="Normal_79" xfId="136"/>
    <cellStyle name="Normal_80 2" xfId="138"/>
    <cellStyle name="Normal_80_1" xfId="137"/>
    <cellStyle name="Normal_81" xfId="41"/>
    <cellStyle name="Normal_81_1 2" xfId="139"/>
    <cellStyle name="Normal_82 2" xfId="140"/>
    <cellStyle name="Normal_83_1" xfId="42"/>
    <cellStyle name="Normal_84" xfId="60"/>
    <cellStyle name="Normal_85" xfId="61"/>
    <cellStyle name="Normal_86" xfId="62"/>
    <cellStyle name="Normal_87" xfId="63"/>
    <cellStyle name="Normal_88" xfId="50"/>
    <cellStyle name="Normal_88_1" xfId="105"/>
    <cellStyle name="Normal_89" xfId="51"/>
    <cellStyle name="Normal_89_1" xfId="106"/>
    <cellStyle name="Normal_94" xfId="49"/>
    <cellStyle name="Normal_96" xfId="64"/>
    <cellStyle name="Normal_97" xfId="65"/>
    <cellStyle name="Normal_99" xfId="66"/>
    <cellStyle name="Normal_Alkonsumtion kön" xfId="10"/>
    <cellStyle name="Normal_Alkonsumtion_2" xfId="11"/>
    <cellStyle name="Normal_Blad1" xfId="31"/>
    <cellStyle name="Normal_Blad1 2" xfId="7"/>
    <cellStyle name="Normal_Blad1_1" xfId="34"/>
    <cellStyle name="Normal_Blad14" xfId="35"/>
    <cellStyle name="Normal_Blad15" xfId="40"/>
    <cellStyle name="Normal_Blad2 (3)" xfId="33"/>
    <cellStyle name="Normal_Blad2 2" xfId="15"/>
    <cellStyle name="Normal_Blad3" xfId="17"/>
    <cellStyle name="Normal_Blad3 (2)" xfId="18"/>
    <cellStyle name="Normal_Blad4 2" xfId="25"/>
    <cellStyle name="Normal_Blad5 2" xfId="133"/>
    <cellStyle name="Normal_Ciganskaffning GY 2" xfId="14"/>
    <cellStyle name="Normal_Ciganskaffning åk 9 2" xfId="21"/>
    <cellStyle name="Normal_e-cig gy2 rökare" xfId="48"/>
    <cellStyle name="Normal_Intensiv_1" xfId="12"/>
    <cellStyle name="Normal_Röker tabell rapport  2" xfId="1"/>
    <cellStyle name="Normal_Rökt LTP, LYP, LMP GY2" xfId="6"/>
    <cellStyle name="Normal_Röktåk9" xfId="36"/>
    <cellStyle name="Normal_Snusanskaffning GY 2 under 18 2" xfId="26"/>
    <cellStyle name="Normal_Snusanskaffning åk 9 NY 2" xfId="24"/>
    <cellStyle name="Normal_Tot tobak GY2 2" xfId="27"/>
    <cellStyle name="Procent" xfId="44" builtinId="5"/>
    <cellStyle name="Tusental" xfId="4" builtin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47625</xdr:colOff>
      <xdr:row>12</xdr:row>
      <xdr:rowOff>123825</xdr:rowOff>
    </xdr:from>
    <xdr:ext cx="4787735" cy="628650"/>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825" y="2028825"/>
          <a:ext cx="4787735" cy="628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25613</xdr:colOff>
      <xdr:row>0</xdr:row>
      <xdr:rowOff>341779</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0" y="85725"/>
          <a:ext cx="987638" cy="256054"/>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25613</xdr:colOff>
      <xdr:row>0</xdr:row>
      <xdr:rowOff>341779</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0" y="85725"/>
          <a:ext cx="987638" cy="2560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1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2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57274" cy="257538"/>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63500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30274" cy="257538"/>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34924</xdr:colOff>
      <xdr:row>0</xdr:row>
      <xdr:rowOff>257538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0274" cy="257538"/>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38099</xdr:colOff>
      <xdr:row>0</xdr:row>
      <xdr:rowOff>66675</xdr:rowOff>
    </xdr:from>
    <xdr:to>
      <xdr:col>1</xdr:col>
      <xdr:colOff>180974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66675"/>
          <a:ext cx="990600" cy="257538"/>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171450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38101</xdr:colOff>
      <xdr:row>0</xdr:row>
      <xdr:rowOff>66676</xdr:rowOff>
    </xdr:from>
    <xdr:to>
      <xdr:col>1</xdr:col>
      <xdr:colOff>76200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66676"/>
          <a:ext cx="885824" cy="257538"/>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171450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0</xdr:col>
      <xdr:colOff>1019175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3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0</xdr:col>
      <xdr:colOff>1019175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4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0</xdr:col>
      <xdr:colOff>1019175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4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0</xdr:col>
      <xdr:colOff>1019175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28576</xdr:colOff>
      <xdr:row>0</xdr:row>
      <xdr:rowOff>63501</xdr:rowOff>
    </xdr:from>
    <xdr:to>
      <xdr:col>1</xdr:col>
      <xdr:colOff>570116</xdr:colOff>
      <xdr:row>0</xdr:row>
      <xdr:rowOff>321196</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3501"/>
          <a:ext cx="989215" cy="2576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161924</xdr:colOff>
      <xdr:row>0</xdr:row>
      <xdr:rowOff>324213</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5"/>
          <a:ext cx="990599" cy="2575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2</xdr:col>
      <xdr:colOff>114299</xdr:colOff>
      <xdr:row>0</xdr:row>
      <xdr:rowOff>324213</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6675"/>
          <a:ext cx="990599" cy="2575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1</xdr:col>
      <xdr:colOff>570116</xdr:colOff>
      <xdr:row>0</xdr:row>
      <xdr:rowOff>324372</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1</xdr:col>
      <xdr:colOff>570116</xdr:colOff>
      <xdr:row>0</xdr:row>
      <xdr:rowOff>324372</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2248785" cy="295275"/>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248785" cy="2952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1</xdr:col>
      <xdr:colOff>570116</xdr:colOff>
      <xdr:row>0</xdr:row>
      <xdr:rowOff>324372</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1</xdr:col>
      <xdr:colOff>570116</xdr:colOff>
      <xdr:row>0</xdr:row>
      <xdr:rowOff>324372</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333375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666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1</xdr:col>
      <xdr:colOff>570116</xdr:colOff>
      <xdr:row>0</xdr:row>
      <xdr:rowOff>324372</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1</xdr:col>
      <xdr:colOff>570116</xdr:colOff>
      <xdr:row>0</xdr:row>
      <xdr:rowOff>324372</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28576</xdr:colOff>
      <xdr:row>0</xdr:row>
      <xdr:rowOff>66677</xdr:rowOff>
    </xdr:from>
    <xdr:to>
      <xdr:col>1</xdr:col>
      <xdr:colOff>570116</xdr:colOff>
      <xdr:row>0</xdr:row>
      <xdr:rowOff>324372</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7"/>
          <a:ext cx="989215" cy="25769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581024</xdr:colOff>
      <xdr:row>0</xdr:row>
      <xdr:rowOff>305163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990599" cy="2575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9524</xdr:colOff>
      <xdr:row>0</xdr:row>
      <xdr:rowOff>314688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990599" cy="2575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38099</xdr:colOff>
      <xdr:row>0</xdr:row>
      <xdr:rowOff>76198</xdr:rowOff>
    </xdr:from>
    <xdr:to>
      <xdr:col>2</xdr:col>
      <xdr:colOff>55764</xdr:colOff>
      <xdr:row>0</xdr:row>
      <xdr:rowOff>333893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76198"/>
          <a:ext cx="989215" cy="25769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oneCellAnchor>
    <xdr:from>
      <xdr:col>0</xdr:col>
      <xdr:colOff>44450</xdr:colOff>
      <xdr:row>0</xdr:row>
      <xdr:rowOff>73025</xdr:rowOff>
    </xdr:from>
    <xdr:ext cx="990599" cy="257538"/>
    <xdr:pic>
      <xdr:nvPicPr>
        <xdr:cNvPr id="2" name="Bildobjekt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 y="73025"/>
          <a:ext cx="990599" cy="257538"/>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257175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257175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257175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257175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1</xdr:col>
      <xdr:colOff>581024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675"/>
          <a:ext cx="990599" cy="25753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2</xdr:col>
      <xdr:colOff>200024</xdr:colOff>
      <xdr:row>0</xdr:row>
      <xdr:rowOff>314688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990599" cy="257538"/>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1</xdr:col>
      <xdr:colOff>581024</xdr:colOff>
      <xdr:row>0</xdr:row>
      <xdr:rowOff>333738</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990599" cy="257538"/>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28576</xdr:colOff>
      <xdr:row>0</xdr:row>
      <xdr:rowOff>57151</xdr:rowOff>
    </xdr:from>
    <xdr:to>
      <xdr:col>1</xdr:col>
      <xdr:colOff>571500</xdr:colOff>
      <xdr:row>0</xdr:row>
      <xdr:rowOff>314689</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57151"/>
          <a:ext cx="990599" cy="257538"/>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1</xdr:col>
      <xdr:colOff>561974</xdr:colOff>
      <xdr:row>0</xdr:row>
      <xdr:rowOff>324213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6675"/>
          <a:ext cx="990599" cy="257538"/>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28575</xdr:colOff>
      <xdr:row>0</xdr:row>
      <xdr:rowOff>66678</xdr:rowOff>
    </xdr:from>
    <xdr:to>
      <xdr:col>1</xdr:col>
      <xdr:colOff>570900</xdr:colOff>
      <xdr:row>0</xdr:row>
      <xdr:rowOff>334713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6678"/>
          <a:ext cx="990000" cy="268035"/>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28576</xdr:colOff>
      <xdr:row>0</xdr:row>
      <xdr:rowOff>66686</xdr:rowOff>
    </xdr:from>
    <xdr:to>
      <xdr:col>2</xdr:col>
      <xdr:colOff>123226</xdr:colOff>
      <xdr:row>0</xdr:row>
      <xdr:rowOff>324381</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86"/>
          <a:ext cx="990000" cy="257695"/>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38099</xdr:colOff>
      <xdr:row>0</xdr:row>
      <xdr:rowOff>66675</xdr:rowOff>
    </xdr:from>
    <xdr:to>
      <xdr:col>2</xdr:col>
      <xdr:colOff>199424</xdr:colOff>
      <xdr:row>0</xdr:row>
      <xdr:rowOff>334353</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66675"/>
          <a:ext cx="990000" cy="267678"/>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28577</xdr:colOff>
      <xdr:row>0</xdr:row>
      <xdr:rowOff>66676</xdr:rowOff>
    </xdr:from>
    <xdr:to>
      <xdr:col>1</xdr:col>
      <xdr:colOff>453273</xdr:colOff>
      <xdr:row>0</xdr:row>
      <xdr:rowOff>325876</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7" y="66676"/>
          <a:ext cx="872371" cy="259200"/>
        </a:xfrm>
        <a:prstGeom prst="rect">
          <a:avLst/>
        </a:prstGeom>
      </xdr:spPr>
    </xdr:pic>
    <xdr:clientData/>
  </xdr:twoCellAnchor>
  <xdr:twoCellAnchor editAs="oneCell">
    <xdr:from>
      <xdr:col>0</xdr:col>
      <xdr:colOff>28576</xdr:colOff>
      <xdr:row>0</xdr:row>
      <xdr:rowOff>66681</xdr:rowOff>
    </xdr:from>
    <xdr:to>
      <xdr:col>2</xdr:col>
      <xdr:colOff>18358</xdr:colOff>
      <xdr:row>0</xdr:row>
      <xdr:rowOff>324376</xdr:rowOff>
    </xdr:to>
    <xdr:pic>
      <xdr:nvPicPr>
        <xdr:cNvPr id="3"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6" y="66681"/>
          <a:ext cx="951807" cy="257695"/>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85725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52499" cy="257538"/>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123825</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7.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78.xml><?xml version="1.0" encoding="utf-8"?>
<xdr:wsDr xmlns:xdr="http://schemas.openxmlformats.org/drawingml/2006/spreadsheetDrawing" xmlns:a="http://schemas.openxmlformats.org/drawingml/2006/main">
  <xdr:oneCellAnchor>
    <xdr:from>
      <xdr:col>0</xdr:col>
      <xdr:colOff>28576</xdr:colOff>
      <xdr:row>0</xdr:row>
      <xdr:rowOff>66676</xdr:rowOff>
    </xdr:from>
    <xdr:ext cx="992504"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2504" cy="257538"/>
        </a:xfrm>
        <a:prstGeom prst="rect">
          <a:avLst/>
        </a:prstGeom>
      </xdr:spPr>
    </xdr:pic>
    <xdr:clientData/>
  </xdr:oneCellAnchor>
</xdr:wsDr>
</file>

<file path=xl/drawings/drawing79.xml><?xml version="1.0" encoding="utf-8"?>
<xdr:wsDr xmlns:xdr="http://schemas.openxmlformats.org/drawingml/2006/spreadsheetDrawing" xmlns:a="http://schemas.openxmlformats.org/drawingml/2006/main">
  <xdr:oneCellAnchor>
    <xdr:from>
      <xdr:col>0</xdr:col>
      <xdr:colOff>28576</xdr:colOff>
      <xdr:row>0</xdr:row>
      <xdr:rowOff>66676</xdr:rowOff>
    </xdr:from>
    <xdr:ext cx="992504"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2504" cy="25753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oneCellAnchor>
    <xdr:from>
      <xdr:col>0</xdr:col>
      <xdr:colOff>28576</xdr:colOff>
      <xdr:row>0</xdr:row>
      <xdr:rowOff>66676</xdr:rowOff>
    </xdr:from>
    <xdr:ext cx="1038224"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38224" cy="257538"/>
        </a:xfrm>
        <a:prstGeom prst="rect">
          <a:avLst/>
        </a:prstGeom>
      </xdr:spPr>
    </xdr:pic>
    <xdr:clientData/>
  </xdr:oneCellAnchor>
</xdr:wsDr>
</file>

<file path=xl/drawings/drawing81.xml><?xml version="1.0" encoding="utf-8"?>
<xdr:wsDr xmlns:xdr="http://schemas.openxmlformats.org/drawingml/2006/spreadsheetDrawing" xmlns:a="http://schemas.openxmlformats.org/drawingml/2006/main">
  <xdr:oneCellAnchor>
    <xdr:from>
      <xdr:col>0</xdr:col>
      <xdr:colOff>28576</xdr:colOff>
      <xdr:row>0</xdr:row>
      <xdr:rowOff>66676</xdr:rowOff>
    </xdr:from>
    <xdr:ext cx="1085849"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1085849" cy="257538"/>
        </a:xfrm>
        <a:prstGeom prst="rect">
          <a:avLst/>
        </a:prstGeom>
      </xdr:spPr>
    </xdr:pic>
    <xdr:clientData/>
  </xdr:oneCellAnchor>
</xdr:wsDr>
</file>

<file path=xl/drawings/drawing8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85.xml><?xml version="1.0" encoding="utf-8"?>
<xdr:wsDr xmlns:xdr="http://schemas.openxmlformats.org/drawingml/2006/spreadsheetDrawing" xmlns:a="http://schemas.openxmlformats.org/drawingml/2006/main">
  <xdr:oneCellAnchor>
    <xdr:from>
      <xdr:col>0</xdr:col>
      <xdr:colOff>28576</xdr:colOff>
      <xdr:row>0</xdr:row>
      <xdr:rowOff>66676</xdr:rowOff>
    </xdr:from>
    <xdr:ext cx="990599"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oneCellAnchor>
</xdr:wsDr>
</file>

<file path=xl/drawings/drawing86.xml><?xml version="1.0" encoding="utf-8"?>
<xdr:wsDr xmlns:xdr="http://schemas.openxmlformats.org/drawingml/2006/spreadsheetDrawing" xmlns:a="http://schemas.openxmlformats.org/drawingml/2006/main">
  <xdr:oneCellAnchor>
    <xdr:from>
      <xdr:col>0</xdr:col>
      <xdr:colOff>28576</xdr:colOff>
      <xdr:row>0</xdr:row>
      <xdr:rowOff>66676</xdr:rowOff>
    </xdr:from>
    <xdr:ext cx="992504"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2504" cy="257538"/>
        </a:xfrm>
        <a:prstGeom prst="rect">
          <a:avLst/>
        </a:prstGeom>
      </xdr:spPr>
    </xdr:pic>
    <xdr:clientData/>
  </xdr:oneCellAnchor>
</xdr:wsDr>
</file>

<file path=xl/drawings/drawing87.xml><?xml version="1.0" encoding="utf-8"?>
<xdr:wsDr xmlns:xdr="http://schemas.openxmlformats.org/drawingml/2006/spreadsheetDrawing" xmlns:a="http://schemas.openxmlformats.org/drawingml/2006/main">
  <xdr:oneCellAnchor>
    <xdr:from>
      <xdr:col>0</xdr:col>
      <xdr:colOff>28576</xdr:colOff>
      <xdr:row>0</xdr:row>
      <xdr:rowOff>66676</xdr:rowOff>
    </xdr:from>
    <xdr:ext cx="992504" cy="257538"/>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2504" cy="257538"/>
        </a:xfrm>
        <a:prstGeom prst="rect">
          <a:avLst/>
        </a:prstGeom>
      </xdr:spPr>
    </xdr:pic>
    <xdr:clientData/>
  </xdr:oneCellAnchor>
</xdr:wsDr>
</file>

<file path=xl/drawings/drawing8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190500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2</xdr:col>
      <xdr:colOff>57150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xdr:from>
      <xdr:col>1</xdr:col>
      <xdr:colOff>0</xdr:colOff>
      <xdr:row>7</xdr:row>
      <xdr:rowOff>66675</xdr:rowOff>
    </xdr:from>
    <xdr:to>
      <xdr:col>1</xdr:col>
      <xdr:colOff>0</xdr:colOff>
      <xdr:row>8</xdr:row>
      <xdr:rowOff>76200</xdr:rowOff>
    </xdr:to>
    <xdr:sp macro="" textlink="">
      <xdr:nvSpPr>
        <xdr:cNvPr id="2" name="Text Box 2"/>
        <xdr:cNvSpPr txBox="1">
          <a:spLocks noChangeArrowheads="1"/>
        </xdr:cNvSpPr>
      </xdr:nvSpPr>
      <xdr:spPr bwMode="auto">
        <a:xfrm>
          <a:off x="609600" y="1362075"/>
          <a:ext cx="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strike="noStrike">
              <a:solidFill>
                <a:srgbClr val="000000"/>
              </a:solidFill>
              <a:latin typeface="Arial"/>
              <a:cs typeface="Arial"/>
            </a:rPr>
            <a:t>Procent</a:t>
          </a:r>
        </a:p>
      </xdr:txBody>
    </xdr:sp>
    <xdr:clientData/>
  </xdr:twoCellAnchor>
  <xdr:twoCellAnchor editAs="oneCell">
    <xdr:from>
      <xdr:col>0</xdr:col>
      <xdr:colOff>28576</xdr:colOff>
      <xdr:row>0</xdr:row>
      <xdr:rowOff>66676</xdr:rowOff>
    </xdr:from>
    <xdr:to>
      <xdr:col>1</xdr:col>
      <xdr:colOff>571500</xdr:colOff>
      <xdr:row>0</xdr:row>
      <xdr:rowOff>324214</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28576</xdr:colOff>
      <xdr:row>0</xdr:row>
      <xdr:rowOff>66676</xdr:rowOff>
    </xdr:from>
    <xdr:to>
      <xdr:col>1</xdr:col>
      <xdr:colOff>571500</xdr:colOff>
      <xdr:row>0</xdr:row>
      <xdr:rowOff>324214</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66676"/>
          <a:ext cx="990599" cy="2575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14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sabella.gripe@can.s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I21"/>
  <sheetViews>
    <sheetView tabSelected="1" workbookViewId="0">
      <selection activeCell="J4" sqref="J4"/>
    </sheetView>
  </sheetViews>
  <sheetFormatPr defaultRowHeight="15"/>
  <sheetData>
    <row r="1" spans="1:9">
      <c r="H1" s="769" t="s">
        <v>650</v>
      </c>
      <c r="I1" s="769"/>
    </row>
    <row r="2" spans="1:9" s="74" customFormat="1"/>
    <row r="7" spans="1:9" s="42" customFormat="1">
      <c r="A7" s="42" t="s">
        <v>40</v>
      </c>
    </row>
    <row r="8" spans="1:9" s="42" customFormat="1"/>
    <row r="18" spans="2:9">
      <c r="B18" s="767" t="s">
        <v>583</v>
      </c>
      <c r="C18" s="767"/>
      <c r="D18" s="767"/>
      <c r="E18" s="767"/>
      <c r="F18" s="767"/>
      <c r="G18" s="767"/>
      <c r="H18" s="767"/>
      <c r="I18" s="767"/>
    </row>
    <row r="19" spans="2:9">
      <c r="B19" s="767"/>
      <c r="C19" s="767"/>
      <c r="D19" s="767"/>
      <c r="E19" s="767"/>
      <c r="F19" s="767"/>
      <c r="G19" s="767"/>
      <c r="H19" s="767"/>
      <c r="I19" s="767"/>
    </row>
    <row r="20" spans="2:9">
      <c r="B20" s="768" t="s">
        <v>584</v>
      </c>
      <c r="C20" s="768"/>
      <c r="D20" s="768"/>
      <c r="E20" s="768"/>
      <c r="F20" s="768"/>
      <c r="G20" s="768"/>
      <c r="H20" s="768"/>
      <c r="I20" s="768"/>
    </row>
    <row r="21" spans="2:9">
      <c r="B21" s="768"/>
      <c r="C21" s="768"/>
      <c r="D21" s="768"/>
      <c r="E21" s="768"/>
      <c r="F21" s="768"/>
      <c r="G21" s="768"/>
      <c r="H21" s="768"/>
      <c r="I21" s="768"/>
    </row>
  </sheetData>
  <mergeCells count="3">
    <mergeCell ref="B18:I19"/>
    <mergeCell ref="B20:I21"/>
    <mergeCell ref="H1:I1"/>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30"/>
  <sheetViews>
    <sheetView workbookViewId="0">
      <pane ySplit="4" topLeftCell="A5" activePane="bottomLeft" state="frozen"/>
      <selection activeCell="A17" sqref="A17:XFD18"/>
      <selection pane="bottomLeft" activeCell="I35" sqref="I35"/>
    </sheetView>
  </sheetViews>
  <sheetFormatPr defaultColWidth="8.85546875" defaultRowHeight="12.75"/>
  <cols>
    <col min="1" max="1" width="6.7109375" style="4" customWidth="1"/>
    <col min="2" max="26" width="8.7109375" style="4" customWidth="1"/>
    <col min="27" max="16384" width="8.85546875" style="4"/>
  </cols>
  <sheetData>
    <row r="1" spans="1:13" s="94" customFormat="1" ht="30" customHeight="1">
      <c r="A1" s="142"/>
      <c r="B1" s="143"/>
      <c r="C1" s="143"/>
      <c r="D1" s="143"/>
      <c r="E1" s="143"/>
      <c r="F1" s="143"/>
      <c r="G1" s="143"/>
      <c r="H1" s="143"/>
      <c r="I1" s="143"/>
      <c r="J1" s="143"/>
      <c r="K1" s="774" t="s">
        <v>354</v>
      </c>
      <c r="L1" s="775"/>
      <c r="M1" s="775"/>
    </row>
    <row r="2" spans="1:13" s="148" customFormat="1" ht="42.95" customHeight="1">
      <c r="A2" s="786" t="s">
        <v>397</v>
      </c>
      <c r="B2" s="786"/>
      <c r="C2" s="786"/>
      <c r="D2" s="786"/>
      <c r="E2" s="786"/>
      <c r="F2" s="803"/>
      <c r="G2" s="803"/>
    </row>
    <row r="3" spans="1:13" ht="15" customHeight="1">
      <c r="B3" s="805" t="s">
        <v>27</v>
      </c>
      <c r="C3" s="805"/>
      <c r="D3" s="805" t="s">
        <v>26</v>
      </c>
      <c r="E3" s="805"/>
      <c r="F3" s="805" t="s">
        <v>36</v>
      </c>
      <c r="G3" s="805"/>
    </row>
    <row r="4" spans="1:13" s="134" customFormat="1" ht="15" customHeight="1">
      <c r="A4" s="134" t="s">
        <v>40</v>
      </c>
      <c r="B4" s="134" t="s">
        <v>29</v>
      </c>
      <c r="C4" s="134" t="s">
        <v>30</v>
      </c>
      <c r="D4" s="134" t="s">
        <v>29</v>
      </c>
      <c r="E4" s="134" t="s">
        <v>30</v>
      </c>
      <c r="F4" s="134" t="s">
        <v>29</v>
      </c>
      <c r="G4" s="134" t="s">
        <v>30</v>
      </c>
    </row>
    <row r="5" spans="1:13" s="134" customFormat="1" ht="6" customHeight="1">
      <c r="A5" s="369"/>
      <c r="B5" s="369"/>
      <c r="C5" s="369"/>
      <c r="D5" s="369"/>
      <c r="E5" s="369"/>
      <c r="F5" s="369"/>
      <c r="G5" s="369"/>
    </row>
    <row r="6" spans="1:13" ht="12.75" customHeight="1">
      <c r="A6" s="6">
        <v>2004</v>
      </c>
      <c r="B6" s="28">
        <v>31.031244360323189</v>
      </c>
      <c r="C6" s="28">
        <v>29.2514824114837</v>
      </c>
      <c r="D6" s="28">
        <v>68.6683701752128</v>
      </c>
      <c r="E6" s="28">
        <v>70.617865581307697</v>
      </c>
      <c r="F6" s="28">
        <v>0.30038546446191827</v>
      </c>
      <c r="G6" s="28">
        <v>0.13065200720909173</v>
      </c>
    </row>
    <row r="7" spans="1:13" ht="12.75" customHeight="1">
      <c r="A7" s="6">
        <v>2005</v>
      </c>
      <c r="B7" s="28">
        <v>25.966369957741016</v>
      </c>
      <c r="C7" s="28">
        <v>23.693566740243924</v>
      </c>
      <c r="D7" s="28">
        <v>73.76518271656694</v>
      </c>
      <c r="E7" s="28">
        <v>75.791406190721631</v>
      </c>
      <c r="F7" s="28">
        <v>0.26844732569189916</v>
      </c>
      <c r="G7" s="28">
        <v>0.51502706903523454</v>
      </c>
    </row>
    <row r="8" spans="1:13" ht="12.75" customHeight="1">
      <c r="A8" s="6">
        <v>2006</v>
      </c>
      <c r="B8" s="28">
        <v>23.74735833919857</v>
      </c>
      <c r="C8" s="28">
        <v>20.983537547177946</v>
      </c>
      <c r="D8" s="28">
        <v>76.085203684657415</v>
      </c>
      <c r="E8" s="28">
        <v>78.524741853405601</v>
      </c>
      <c r="F8" s="28">
        <v>0.16743797614401432</v>
      </c>
      <c r="G8" s="28">
        <v>0.49172059941757879</v>
      </c>
    </row>
    <row r="9" spans="1:13" ht="12.75" customHeight="1">
      <c r="A9" s="6">
        <v>2007</v>
      </c>
      <c r="B9" s="28">
        <v>18.040275466925536</v>
      </c>
      <c r="C9" s="28">
        <v>17.058439287968596</v>
      </c>
      <c r="D9" s="28">
        <v>66.809020752360439</v>
      </c>
      <c r="E9" s="28">
        <v>68.527799767186906</v>
      </c>
      <c r="F9" s="28">
        <v>15.150703780715208</v>
      </c>
      <c r="G9" s="28">
        <v>14.413760944844094</v>
      </c>
    </row>
    <row r="10" spans="1:13" ht="12.75" customHeight="1">
      <c r="A10" s="6">
        <v>2008</v>
      </c>
      <c r="B10" s="28">
        <v>19.06152178100454</v>
      </c>
      <c r="C10" s="28">
        <v>15.274732801163715</v>
      </c>
      <c r="D10" s="28">
        <v>64.836690048118768</v>
      </c>
      <c r="E10" s="28">
        <v>71.863709532180891</v>
      </c>
      <c r="F10" s="28">
        <v>16.101788170877622</v>
      </c>
      <c r="G10" s="28">
        <v>12.861557666657767</v>
      </c>
    </row>
    <row r="11" spans="1:13" ht="12.75" customHeight="1">
      <c r="A11" s="6">
        <v>2009</v>
      </c>
      <c r="B11" s="28">
        <v>16.528265592608424</v>
      </c>
      <c r="C11" s="28">
        <v>14.258097798027999</v>
      </c>
      <c r="D11" s="28">
        <v>67.830384303426911</v>
      </c>
      <c r="E11" s="28">
        <v>71.038695827852123</v>
      </c>
      <c r="F11" s="28">
        <v>15.641350103963072</v>
      </c>
      <c r="G11" s="28">
        <v>14.703206374117164</v>
      </c>
    </row>
    <row r="12" spans="1:13" ht="12.75" customHeight="1">
      <c r="A12" s="6">
        <v>2010</v>
      </c>
      <c r="B12" s="28">
        <v>19.916751365662275</v>
      </c>
      <c r="C12" s="28">
        <v>15.438920297674111</v>
      </c>
      <c r="D12" s="28">
        <v>65.431882611964241</v>
      </c>
      <c r="E12" s="28">
        <v>71.637260974441986</v>
      </c>
      <c r="F12" s="28">
        <v>14.651366022374512</v>
      </c>
      <c r="G12" s="28">
        <v>12.92381872788429</v>
      </c>
    </row>
    <row r="13" spans="1:13" ht="12.75" customHeight="1">
      <c r="A13" s="6">
        <v>2011</v>
      </c>
      <c r="B13" s="28">
        <v>16.106421410726622</v>
      </c>
      <c r="C13" s="28">
        <v>14.871595731929796</v>
      </c>
      <c r="D13" s="28">
        <v>69.738731185641385</v>
      </c>
      <c r="E13" s="28">
        <v>74.933550917013363</v>
      </c>
      <c r="F13" s="28">
        <v>14.154847403632353</v>
      </c>
      <c r="G13" s="28">
        <v>10.194853351056974</v>
      </c>
    </row>
    <row r="14" spans="1:13" ht="12.75" customHeight="1">
      <c r="A14" s="6" t="s">
        <v>92</v>
      </c>
      <c r="B14" s="28">
        <v>14.963278229503155</v>
      </c>
      <c r="C14" s="28">
        <v>12.079607358510392</v>
      </c>
      <c r="D14" s="28">
        <v>70.992887665063591</v>
      </c>
      <c r="E14" s="28">
        <v>77.458703970514023</v>
      </c>
      <c r="F14" s="28">
        <v>14.043834105432417</v>
      </c>
      <c r="G14" s="28">
        <v>10.461688670973972</v>
      </c>
    </row>
    <row r="15" spans="1:13" ht="12.75" customHeight="1">
      <c r="A15" s="6" t="s">
        <v>93</v>
      </c>
      <c r="B15" s="28">
        <v>12.771335826251301</v>
      </c>
      <c r="C15" s="28">
        <v>11.6404016475595</v>
      </c>
      <c r="D15" s="28">
        <v>61.611615316431902</v>
      </c>
      <c r="E15" s="28">
        <v>63.061237589136574</v>
      </c>
      <c r="F15" s="28">
        <v>25.617048857316259</v>
      </c>
      <c r="G15" s="28">
        <v>25.298360763303901</v>
      </c>
    </row>
    <row r="16" spans="1:13" ht="12.75" customHeight="1">
      <c r="A16" s="6">
        <v>2013</v>
      </c>
      <c r="B16" s="28">
        <v>10.979967660110171</v>
      </c>
      <c r="C16" s="28">
        <v>9.3154072624668647</v>
      </c>
      <c r="D16" s="28">
        <v>79.666472916880608</v>
      </c>
      <c r="E16" s="28">
        <v>86.71889802890594</v>
      </c>
      <c r="F16" s="28">
        <v>9.35355942300931</v>
      </c>
      <c r="G16" s="28">
        <v>3.9656947086265175</v>
      </c>
    </row>
    <row r="17" spans="1:11" ht="12.75" customHeight="1">
      <c r="A17" s="6">
        <v>2014</v>
      </c>
      <c r="B17" s="28">
        <v>11.998963742996297</v>
      </c>
      <c r="C17" s="28">
        <v>8.8257098750876182</v>
      </c>
      <c r="D17" s="28">
        <v>82.383545043753031</v>
      </c>
      <c r="E17" s="28">
        <v>88.054144309682215</v>
      </c>
      <c r="F17" s="28">
        <v>5.6174912132491182</v>
      </c>
      <c r="G17" s="28">
        <v>3.1201458152272585</v>
      </c>
    </row>
    <row r="18" spans="1:11" ht="12.75" customHeight="1">
      <c r="A18" s="6">
        <v>2015</v>
      </c>
      <c r="B18" s="28">
        <v>11.140817</v>
      </c>
      <c r="C18" s="28">
        <v>7.1681730000000003</v>
      </c>
      <c r="D18" s="28">
        <v>82.484853000000001</v>
      </c>
      <c r="E18" s="28">
        <v>88.894600999999994</v>
      </c>
      <c r="F18" s="28">
        <v>6.3743299999999996</v>
      </c>
      <c r="G18" s="28">
        <v>3.9372259999999999</v>
      </c>
    </row>
    <row r="19" spans="1:11" ht="12.75" customHeight="1">
      <c r="A19" s="6">
        <v>2016</v>
      </c>
      <c r="B19" s="28">
        <v>11.1622960612155</v>
      </c>
      <c r="C19" s="28">
        <v>7.3758514229297703</v>
      </c>
      <c r="D19" s="28">
        <v>82.731275648916508</v>
      </c>
      <c r="E19" s="28">
        <v>88.7188374749079</v>
      </c>
      <c r="F19" s="28">
        <v>6.1064282898679805</v>
      </c>
      <c r="G19" s="28">
        <v>3.9053111021623601</v>
      </c>
    </row>
    <row r="20" spans="1:11" ht="5.25" customHeight="1">
      <c r="A20" s="203"/>
      <c r="B20" s="204"/>
      <c r="C20" s="204"/>
      <c r="D20" s="204"/>
      <c r="E20" s="204"/>
      <c r="F20" s="204"/>
      <c r="G20" s="204"/>
    </row>
    <row r="21" spans="1:11" ht="55.5" customHeight="1">
      <c r="A21" s="806" t="s">
        <v>284</v>
      </c>
      <c r="B21" s="791"/>
      <c r="C21" s="791"/>
      <c r="D21" s="791"/>
      <c r="E21" s="791"/>
      <c r="F21" s="791"/>
      <c r="G21" s="791"/>
    </row>
    <row r="22" spans="1:11" s="42" customFormat="1" ht="6" customHeight="1">
      <c r="A22" s="106"/>
      <c r="B22" s="84"/>
      <c r="C22" s="84"/>
      <c r="D22" s="84"/>
      <c r="E22" s="84"/>
      <c r="F22" s="84"/>
      <c r="G22" s="84"/>
      <c r="H22" s="84"/>
      <c r="I22" s="84"/>
      <c r="J22" s="84"/>
      <c r="K22" s="107"/>
    </row>
    <row r="23" spans="1:11" s="42" customFormat="1" ht="12.75" customHeight="1">
      <c r="A23" s="776" t="s">
        <v>200</v>
      </c>
      <c r="B23" s="776"/>
      <c r="C23" s="776"/>
      <c r="D23" s="776"/>
      <c r="E23" s="776"/>
      <c r="F23" s="801"/>
      <c r="G23" s="801"/>
      <c r="H23" s="4"/>
      <c r="I23" s="4"/>
      <c r="J23" s="4"/>
      <c r="K23" s="4"/>
    </row>
    <row r="24" spans="1:11" ht="14.25">
      <c r="A24" s="187"/>
      <c r="B24" s="187"/>
      <c r="C24" s="187"/>
      <c r="D24" s="187"/>
      <c r="E24" s="187"/>
      <c r="F24" s="187"/>
      <c r="G24" s="187"/>
    </row>
    <row r="25" spans="1:11">
      <c r="E25" s="72"/>
    </row>
    <row r="26" spans="1:11">
      <c r="E26" s="72"/>
    </row>
    <row r="27" spans="1:11">
      <c r="E27" s="72"/>
    </row>
    <row r="28" spans="1:11">
      <c r="E28" s="72"/>
    </row>
    <row r="29" spans="1:11">
      <c r="E29" s="72"/>
    </row>
    <row r="30" spans="1:11">
      <c r="E30" s="72"/>
    </row>
  </sheetData>
  <mergeCells count="7">
    <mergeCell ref="K1:M1"/>
    <mergeCell ref="A23:G23"/>
    <mergeCell ref="A2:G2"/>
    <mergeCell ref="B3:C3"/>
    <mergeCell ref="D3:E3"/>
    <mergeCell ref="F3:G3"/>
    <mergeCell ref="A21:G2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9"/>
  <sheetViews>
    <sheetView workbookViewId="0">
      <pane ySplit="4" topLeftCell="A5" activePane="bottomLeft" state="frozen"/>
      <selection activeCell="A17" sqref="A17:XFD18"/>
      <selection pane="bottomLeft" activeCell="C16" sqref="C16"/>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490"/>
      <c r="C1" s="490"/>
      <c r="D1" s="490"/>
      <c r="E1" s="490"/>
      <c r="F1" s="490"/>
      <c r="G1" s="490"/>
      <c r="H1" s="490"/>
      <c r="I1" s="490"/>
      <c r="J1" s="490"/>
      <c r="K1" s="774" t="s">
        <v>354</v>
      </c>
      <c r="L1" s="775"/>
      <c r="M1" s="775"/>
      <c r="N1" s="817"/>
    </row>
    <row r="2" spans="1:14" s="491" customFormat="1" ht="30" customHeight="1">
      <c r="A2" s="784" t="s">
        <v>391</v>
      </c>
      <c r="B2" s="784"/>
      <c r="C2" s="784"/>
      <c r="D2" s="784"/>
      <c r="E2" s="784"/>
      <c r="F2" s="784"/>
      <c r="G2" s="784"/>
      <c r="H2" s="784"/>
      <c r="I2" s="784"/>
      <c r="J2" s="784"/>
      <c r="K2" s="784"/>
    </row>
    <row r="3" spans="1:14" s="488" customFormat="1" ht="30" customHeight="1">
      <c r="A3" s="162"/>
      <c r="B3" s="804" t="s">
        <v>95</v>
      </c>
      <c r="C3" s="804"/>
      <c r="D3" s="804" t="s">
        <v>96</v>
      </c>
      <c r="E3" s="804"/>
      <c r="F3" s="804" t="s">
        <v>97</v>
      </c>
      <c r="G3" s="804"/>
      <c r="H3" s="804" t="s">
        <v>19</v>
      </c>
      <c r="I3" s="804"/>
      <c r="J3" s="804" t="s">
        <v>36</v>
      </c>
      <c r="K3" s="804"/>
    </row>
    <row r="4" spans="1:14" ht="15" customHeight="1">
      <c r="A4" s="156" t="s">
        <v>40</v>
      </c>
      <c r="B4" s="489" t="s">
        <v>29</v>
      </c>
      <c r="C4" s="489" t="s">
        <v>30</v>
      </c>
      <c r="D4" s="489" t="s">
        <v>29</v>
      </c>
      <c r="E4" s="489" t="s">
        <v>30</v>
      </c>
      <c r="F4" s="489" t="s">
        <v>29</v>
      </c>
      <c r="G4" s="489" t="s">
        <v>30</v>
      </c>
      <c r="H4" s="489" t="s">
        <v>29</v>
      </c>
      <c r="I4" s="489" t="s">
        <v>30</v>
      </c>
      <c r="J4" s="489" t="s">
        <v>29</v>
      </c>
      <c r="K4" s="489" t="s">
        <v>30</v>
      </c>
    </row>
    <row r="5" spans="1:14" ht="6" customHeight="1">
      <c r="A5" s="388"/>
      <c r="B5" s="389"/>
      <c r="C5" s="389"/>
      <c r="D5" s="324"/>
      <c r="E5" s="324"/>
      <c r="F5" s="324"/>
      <c r="G5" s="324"/>
      <c r="H5" s="389"/>
      <c r="I5" s="389"/>
      <c r="J5" s="389"/>
      <c r="K5" s="389"/>
    </row>
    <row r="6" spans="1:14" ht="12.75" customHeight="1">
      <c r="A6" s="492">
        <v>2015</v>
      </c>
      <c r="B6" s="31">
        <v>6.2569849170099596</v>
      </c>
      <c r="C6" s="31">
        <v>6.5377312857994294</v>
      </c>
      <c r="D6" s="31">
        <v>3.82865522776348</v>
      </c>
      <c r="E6" s="31">
        <v>4.8398169554417896</v>
      </c>
      <c r="F6" s="31">
        <v>1.3110381727948899</v>
      </c>
      <c r="G6" s="31">
        <v>1.57993705282236</v>
      </c>
      <c r="H6" s="31">
        <v>92.8056136660595</v>
      </c>
      <c r="I6" s="31">
        <v>92.788305055912801</v>
      </c>
      <c r="J6" s="31">
        <v>0.93740141693055501</v>
      </c>
      <c r="K6" s="31">
        <v>0.67396365828776594</v>
      </c>
    </row>
    <row r="7" spans="1:14" ht="12.75" customHeight="1">
      <c r="A7" s="492">
        <v>2016</v>
      </c>
      <c r="B7" s="31">
        <v>5.6437909414335605</v>
      </c>
      <c r="C7" s="31">
        <v>4.7667141199236696</v>
      </c>
      <c r="D7" s="31">
        <v>3.9064662770497098</v>
      </c>
      <c r="E7" s="31">
        <v>3.2985394778554702</v>
      </c>
      <c r="F7" s="31">
        <v>1.34172423973586</v>
      </c>
      <c r="G7" s="31">
        <v>0.78444579709580997</v>
      </c>
      <c r="H7" s="31">
        <v>92.659448426500305</v>
      </c>
      <c r="I7" s="31">
        <v>94.420043454443501</v>
      </c>
      <c r="J7" s="31">
        <v>1.6967606320661899</v>
      </c>
      <c r="K7" s="31">
        <v>0.81324242563285198</v>
      </c>
    </row>
    <row r="8" spans="1:14" ht="6" customHeight="1">
      <c r="A8" s="263"/>
      <c r="B8" s="263"/>
      <c r="C8" s="263"/>
      <c r="D8" s="263"/>
      <c r="E8" s="263"/>
      <c r="F8" s="263"/>
      <c r="G8" s="263"/>
      <c r="H8" s="263"/>
      <c r="I8" s="263"/>
      <c r="J8" s="263"/>
      <c r="K8" s="263"/>
    </row>
    <row r="9" spans="1:14" s="42" customFormat="1" ht="12.75" customHeight="1">
      <c r="A9" s="801" t="s">
        <v>200</v>
      </c>
      <c r="B9" s="801"/>
      <c r="C9" s="801"/>
      <c r="D9" s="801"/>
      <c r="E9" s="801"/>
      <c r="F9" s="801"/>
      <c r="G9" s="801"/>
      <c r="H9" s="801"/>
      <c r="I9" s="801"/>
      <c r="J9" s="801"/>
      <c r="K9" s="801"/>
    </row>
  </sheetData>
  <mergeCells count="8">
    <mergeCell ref="A9:K9"/>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0"/>
  <sheetViews>
    <sheetView workbookViewId="0">
      <pane ySplit="4" topLeftCell="A5" activePane="bottomLeft" state="frozen"/>
      <selection activeCell="A17" sqref="A17:XFD18"/>
      <selection pane="bottomLeft" activeCell="C13" sqref="C13"/>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490"/>
      <c r="C1" s="490"/>
      <c r="D1" s="490"/>
      <c r="E1" s="490"/>
      <c r="F1" s="490"/>
      <c r="G1" s="490"/>
      <c r="H1" s="490"/>
      <c r="I1" s="490"/>
      <c r="J1" s="490"/>
      <c r="K1" s="774" t="s">
        <v>354</v>
      </c>
      <c r="L1" s="775"/>
      <c r="M1" s="775"/>
      <c r="N1" s="817"/>
    </row>
    <row r="2" spans="1:14" s="491" customFormat="1" ht="30" customHeight="1">
      <c r="A2" s="784" t="s">
        <v>409</v>
      </c>
      <c r="B2" s="784"/>
      <c r="C2" s="784"/>
      <c r="D2" s="784"/>
      <c r="E2" s="784"/>
      <c r="F2" s="784"/>
      <c r="G2" s="784"/>
      <c r="H2" s="784"/>
      <c r="I2" s="784"/>
      <c r="J2" s="784"/>
      <c r="K2" s="784"/>
    </row>
    <row r="3" spans="1:14" s="488" customFormat="1" ht="30" customHeight="1">
      <c r="A3" s="162"/>
      <c r="B3" s="804" t="s">
        <v>95</v>
      </c>
      <c r="C3" s="804"/>
      <c r="D3" s="804" t="s">
        <v>96</v>
      </c>
      <c r="E3" s="804"/>
      <c r="F3" s="804" t="s">
        <v>97</v>
      </c>
      <c r="G3" s="804"/>
      <c r="H3" s="804" t="s">
        <v>19</v>
      </c>
      <c r="I3" s="804"/>
      <c r="J3" s="804" t="s">
        <v>36</v>
      </c>
      <c r="K3" s="804"/>
    </row>
    <row r="4" spans="1:14" ht="15" customHeight="1">
      <c r="A4" s="156" t="s">
        <v>40</v>
      </c>
      <c r="B4" s="489" t="s">
        <v>29</v>
      </c>
      <c r="C4" s="489" t="s">
        <v>30</v>
      </c>
      <c r="D4" s="489" t="s">
        <v>29</v>
      </c>
      <c r="E4" s="489" t="s">
        <v>30</v>
      </c>
      <c r="F4" s="489" t="s">
        <v>29</v>
      </c>
      <c r="G4" s="489" t="s">
        <v>30</v>
      </c>
      <c r="H4" s="489" t="s">
        <v>29</v>
      </c>
      <c r="I4" s="489" t="s">
        <v>30</v>
      </c>
      <c r="J4" s="489" t="s">
        <v>29</v>
      </c>
      <c r="K4" s="489" t="s">
        <v>30</v>
      </c>
    </row>
    <row r="5" spans="1:14" ht="6" customHeight="1">
      <c r="A5" s="388"/>
      <c r="B5" s="389"/>
      <c r="C5" s="389"/>
      <c r="D5" s="324"/>
      <c r="E5" s="324"/>
      <c r="F5" s="324"/>
      <c r="G5" s="324"/>
      <c r="H5" s="389"/>
      <c r="I5" s="389"/>
      <c r="J5" s="389"/>
      <c r="K5" s="389"/>
    </row>
    <row r="6" spans="1:14" ht="12.75" customHeight="1">
      <c r="A6" s="492">
        <v>2014</v>
      </c>
      <c r="B6" s="31">
        <v>1.43123902180941</v>
      </c>
      <c r="C6" s="31">
        <v>3.1021489480957598</v>
      </c>
      <c r="D6" s="31">
        <v>1.07109883254602</v>
      </c>
      <c r="E6" s="31">
        <v>2.1574613495820598</v>
      </c>
      <c r="F6" s="31">
        <v>0.67807829147049892</v>
      </c>
      <c r="G6" s="31">
        <v>0.84467290399885298</v>
      </c>
      <c r="H6" s="31">
        <v>97.298483489574295</v>
      </c>
      <c r="I6" s="31">
        <v>95.945115310204102</v>
      </c>
      <c r="J6" s="31">
        <v>1.27027748861631</v>
      </c>
      <c r="K6" s="31">
        <v>0.95273574170017195</v>
      </c>
    </row>
    <row r="7" spans="1:14" ht="12.75" customHeight="1">
      <c r="A7" s="492">
        <v>2015</v>
      </c>
      <c r="B7" s="31">
        <v>1.14546166795254</v>
      </c>
      <c r="C7" s="31">
        <v>2.5171292851523801</v>
      </c>
      <c r="D7" s="31">
        <v>1.0218213806479601</v>
      </c>
      <c r="E7" s="31">
        <v>1.8833268836541701</v>
      </c>
      <c r="F7" s="31">
        <v>0.55036804884455803</v>
      </c>
      <c r="G7" s="31">
        <v>0.81131330902344501</v>
      </c>
      <c r="H7" s="31">
        <v>97.207043526639708</v>
      </c>
      <c r="I7" s="31">
        <v>96.364144765018906</v>
      </c>
      <c r="J7" s="31">
        <v>1.6474948054077201</v>
      </c>
      <c r="K7" s="31">
        <v>1.1187259498287401</v>
      </c>
    </row>
    <row r="8" spans="1:14" ht="12.75" customHeight="1">
      <c r="A8" s="492">
        <v>2016</v>
      </c>
      <c r="B8" s="31">
        <v>1.1560439564754679</v>
      </c>
      <c r="C8" s="31">
        <v>2.1385052312809982</v>
      </c>
      <c r="D8" s="31">
        <v>1.1208348580225667</v>
      </c>
      <c r="E8" s="31">
        <v>1.5873876370148747</v>
      </c>
      <c r="F8" s="31">
        <v>0.85864391404742946</v>
      </c>
      <c r="G8" s="31">
        <v>0.48101330499684453</v>
      </c>
      <c r="H8" s="31">
        <v>96.963265553210888</v>
      </c>
      <c r="I8" s="31">
        <v>96.367205258785404</v>
      </c>
      <c r="J8" s="31">
        <v>1.8806904903136386</v>
      </c>
      <c r="K8" s="31">
        <v>1.4942895099336038</v>
      </c>
    </row>
    <row r="9" spans="1:14" ht="6" customHeight="1">
      <c r="A9" s="263"/>
      <c r="B9" s="263"/>
      <c r="C9" s="263"/>
      <c r="D9" s="263"/>
      <c r="E9" s="263"/>
      <c r="F9" s="263"/>
      <c r="G9" s="263"/>
      <c r="H9" s="263"/>
      <c r="I9" s="263"/>
      <c r="J9" s="263"/>
      <c r="K9" s="263"/>
    </row>
    <row r="10" spans="1:14" s="42" customFormat="1" ht="12.75" customHeight="1">
      <c r="A10" s="801" t="s">
        <v>200</v>
      </c>
      <c r="B10" s="801"/>
      <c r="C10" s="801"/>
      <c r="D10" s="801"/>
      <c r="E10" s="801"/>
      <c r="F10" s="801"/>
      <c r="G10" s="801"/>
      <c r="H10" s="801"/>
      <c r="I10" s="801"/>
      <c r="J10" s="801"/>
      <c r="K10" s="801"/>
    </row>
  </sheetData>
  <mergeCells count="8">
    <mergeCell ref="A10:K10"/>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0"/>
  <sheetViews>
    <sheetView workbookViewId="0">
      <pane ySplit="4" topLeftCell="A5" activePane="bottomLeft" state="frozen"/>
      <selection activeCell="A17" sqref="A17:XFD18"/>
      <selection pane="bottomLeft" activeCell="B13" sqref="B13"/>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490"/>
      <c r="C1" s="490"/>
      <c r="D1" s="490"/>
      <c r="E1" s="490"/>
      <c r="F1" s="490"/>
      <c r="G1" s="490"/>
      <c r="H1" s="490"/>
      <c r="I1" s="490"/>
      <c r="J1" s="490"/>
      <c r="K1" s="774" t="s">
        <v>354</v>
      </c>
      <c r="L1" s="775"/>
      <c r="M1" s="775"/>
      <c r="N1" s="817"/>
    </row>
    <row r="2" spans="1:14" s="491" customFormat="1" ht="30" customHeight="1">
      <c r="A2" s="784" t="s">
        <v>410</v>
      </c>
      <c r="B2" s="784"/>
      <c r="C2" s="784"/>
      <c r="D2" s="784"/>
      <c r="E2" s="784"/>
      <c r="F2" s="784"/>
      <c r="G2" s="784"/>
      <c r="H2" s="784"/>
      <c r="I2" s="784"/>
      <c r="J2" s="784"/>
      <c r="K2" s="784"/>
    </row>
    <row r="3" spans="1:14" s="488" customFormat="1" ht="30" customHeight="1">
      <c r="A3" s="162"/>
      <c r="B3" s="804" t="s">
        <v>95</v>
      </c>
      <c r="C3" s="804"/>
      <c r="D3" s="804" t="s">
        <v>96</v>
      </c>
      <c r="E3" s="804"/>
      <c r="F3" s="804" t="s">
        <v>97</v>
      </c>
      <c r="G3" s="804"/>
      <c r="H3" s="804" t="s">
        <v>19</v>
      </c>
      <c r="I3" s="804"/>
      <c r="J3" s="804" t="s">
        <v>36</v>
      </c>
      <c r="K3" s="804"/>
    </row>
    <row r="4" spans="1:14" ht="15" customHeight="1">
      <c r="A4" s="156" t="s">
        <v>40</v>
      </c>
      <c r="B4" s="489" t="s">
        <v>29</v>
      </c>
      <c r="C4" s="489" t="s">
        <v>30</v>
      </c>
      <c r="D4" s="489" t="s">
        <v>29</v>
      </c>
      <c r="E4" s="489" t="s">
        <v>30</v>
      </c>
      <c r="F4" s="489" t="s">
        <v>29</v>
      </c>
      <c r="G4" s="489" t="s">
        <v>30</v>
      </c>
      <c r="H4" s="489" t="s">
        <v>29</v>
      </c>
      <c r="I4" s="489" t="s">
        <v>30</v>
      </c>
      <c r="J4" s="489" t="s">
        <v>29</v>
      </c>
      <c r="K4" s="489" t="s">
        <v>30</v>
      </c>
    </row>
    <row r="5" spans="1:14" ht="6" customHeight="1">
      <c r="A5" s="388"/>
      <c r="B5" s="389"/>
      <c r="C5" s="389"/>
      <c r="D5" s="324"/>
      <c r="E5" s="324"/>
      <c r="F5" s="324"/>
      <c r="G5" s="324"/>
      <c r="H5" s="389"/>
      <c r="I5" s="389"/>
      <c r="J5" s="389"/>
      <c r="K5" s="389"/>
    </row>
    <row r="6" spans="1:14" ht="12.75" customHeight="1">
      <c r="A6" s="492">
        <v>2014</v>
      </c>
      <c r="B6" s="31">
        <v>3.1952151710831198</v>
      </c>
      <c r="C6" s="31">
        <v>5.7502150404591399</v>
      </c>
      <c r="D6" s="31">
        <v>2.4292419127570701</v>
      </c>
      <c r="E6" s="31">
        <v>4.4534046598257095</v>
      </c>
      <c r="F6" s="31">
        <v>1.3187775230688501</v>
      </c>
      <c r="G6" s="31">
        <v>2.404704945393402</v>
      </c>
      <c r="H6" s="31">
        <v>96.373600017330801</v>
      </c>
      <c r="I6" s="31">
        <v>93.725180657229501</v>
      </c>
      <c r="J6" s="31">
        <v>0.43118481158611205</v>
      </c>
      <c r="K6" s="31">
        <v>0.52460430231140398</v>
      </c>
    </row>
    <row r="7" spans="1:14" ht="12.75" customHeight="1">
      <c r="A7" s="492">
        <v>2015</v>
      </c>
      <c r="B7" s="31">
        <v>3.2308384385075799</v>
      </c>
      <c r="C7" s="31">
        <v>5.4161654405169495</v>
      </c>
      <c r="D7" s="31">
        <v>2.30219917726876</v>
      </c>
      <c r="E7" s="31">
        <v>4.0698086306762402</v>
      </c>
      <c r="F7" s="31">
        <v>1.3076634694861999</v>
      </c>
      <c r="G7" s="31">
        <v>1.7095570755054801</v>
      </c>
      <c r="H7" s="31">
        <v>95.876309180668699</v>
      </c>
      <c r="I7" s="31">
        <v>93.493103808940404</v>
      </c>
      <c r="J7" s="31">
        <v>0.89285238082378293</v>
      </c>
      <c r="K7" s="31">
        <v>1.09073075054262</v>
      </c>
    </row>
    <row r="8" spans="1:14" ht="12.75" customHeight="1">
      <c r="A8" s="492">
        <v>2016</v>
      </c>
      <c r="B8" s="31">
        <v>3.1339578995751189</v>
      </c>
      <c r="C8" s="31">
        <v>4.1250008429687295</v>
      </c>
      <c r="D8" s="31">
        <v>2.0965413861552302</v>
      </c>
      <c r="E8" s="31">
        <v>2.3443041921167582</v>
      </c>
      <c r="F8" s="31">
        <v>1.1166817385565584</v>
      </c>
      <c r="G8" s="31">
        <v>0.85552616824613636</v>
      </c>
      <c r="H8" s="31">
        <v>95.135033710930401</v>
      </c>
      <c r="I8" s="31">
        <v>95.081621465909762</v>
      </c>
      <c r="J8" s="31">
        <v>1.7310083894944757</v>
      </c>
      <c r="K8" s="31">
        <v>0.79337769112151191</v>
      </c>
    </row>
    <row r="9" spans="1:14" ht="6" customHeight="1">
      <c r="A9" s="263"/>
      <c r="B9" s="263"/>
      <c r="C9" s="263"/>
      <c r="D9" s="263"/>
      <c r="E9" s="263"/>
      <c r="F9" s="263"/>
      <c r="G9" s="263"/>
      <c r="H9" s="263"/>
      <c r="I9" s="263"/>
      <c r="J9" s="263"/>
      <c r="K9" s="263"/>
    </row>
    <row r="10" spans="1:14" s="42" customFormat="1" ht="12.75" customHeight="1">
      <c r="A10" s="801" t="s">
        <v>200</v>
      </c>
      <c r="B10" s="801"/>
      <c r="C10" s="801"/>
      <c r="D10" s="801"/>
      <c r="E10" s="801"/>
      <c r="F10" s="801"/>
      <c r="G10" s="801"/>
      <c r="H10" s="801"/>
      <c r="I10" s="801"/>
      <c r="J10" s="801"/>
      <c r="K10" s="801"/>
    </row>
  </sheetData>
  <mergeCells count="8">
    <mergeCell ref="A10:K10"/>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U38"/>
  <sheetViews>
    <sheetView workbookViewId="0">
      <pane ySplit="4" topLeftCell="A8" activePane="bottomLeft" state="frozen"/>
      <selection activeCell="A17" sqref="A17:XFD18"/>
      <selection pane="bottomLeft" activeCell="B42" sqref="B42"/>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40" customFormat="1" ht="30" customHeight="1">
      <c r="A2" s="803" t="s">
        <v>411</v>
      </c>
      <c r="B2" s="803"/>
      <c r="C2" s="803"/>
      <c r="D2" s="803"/>
      <c r="E2" s="803"/>
      <c r="F2" s="803"/>
      <c r="G2" s="803"/>
      <c r="H2" s="803"/>
      <c r="I2" s="803"/>
      <c r="J2" s="803"/>
      <c r="K2" s="803"/>
    </row>
    <row r="3" spans="1:14" s="127" customFormat="1" ht="30" customHeight="1">
      <c r="A3" s="162"/>
      <c r="B3" s="804" t="s">
        <v>95</v>
      </c>
      <c r="C3" s="804"/>
      <c r="D3" s="804" t="s">
        <v>96</v>
      </c>
      <c r="E3" s="804"/>
      <c r="F3" s="804" t="s">
        <v>97</v>
      </c>
      <c r="G3" s="804"/>
      <c r="H3" s="804" t="s">
        <v>19</v>
      </c>
      <c r="I3" s="804"/>
      <c r="J3" s="804" t="s">
        <v>36</v>
      </c>
      <c r="K3" s="804"/>
    </row>
    <row r="4" spans="1:14" ht="15" customHeight="1">
      <c r="A4" s="156" t="s">
        <v>40</v>
      </c>
      <c r="B4" s="136" t="s">
        <v>29</v>
      </c>
      <c r="C4" s="136" t="s">
        <v>30</v>
      </c>
      <c r="D4" s="136" t="s">
        <v>29</v>
      </c>
      <c r="E4" s="136" t="s">
        <v>30</v>
      </c>
      <c r="F4" s="136" t="s">
        <v>29</v>
      </c>
      <c r="G4" s="136" t="s">
        <v>30</v>
      </c>
      <c r="H4" s="136" t="s">
        <v>29</v>
      </c>
      <c r="I4" s="136" t="s">
        <v>30</v>
      </c>
      <c r="J4" s="136" t="s">
        <v>29</v>
      </c>
      <c r="K4" s="136" t="s">
        <v>30</v>
      </c>
    </row>
    <row r="5" spans="1:14" ht="6" customHeight="1">
      <c r="A5" s="373"/>
      <c r="B5" s="389"/>
      <c r="C5" s="389"/>
      <c r="D5" s="324"/>
      <c r="E5" s="324"/>
      <c r="F5" s="324"/>
      <c r="G5" s="324"/>
      <c r="H5" s="389"/>
      <c r="I5" s="389"/>
      <c r="J5" s="389"/>
      <c r="K5" s="389"/>
    </row>
    <row r="6" spans="1:14" ht="12.75" customHeight="1">
      <c r="A6" s="27">
        <v>1989</v>
      </c>
      <c r="B6" s="31">
        <v>8.3348377656555428</v>
      </c>
      <c r="C6" s="31">
        <v>15.622868838310591</v>
      </c>
      <c r="D6" s="35" t="s">
        <v>38</v>
      </c>
      <c r="E6" s="35" t="s">
        <v>38</v>
      </c>
      <c r="F6" s="35" t="s">
        <v>38</v>
      </c>
      <c r="G6" s="35" t="s">
        <v>38</v>
      </c>
      <c r="H6" s="31">
        <v>91.447625407147797</v>
      </c>
      <c r="I6" s="31">
        <v>84.171948852534115</v>
      </c>
      <c r="J6" s="31">
        <v>0.21753682719675896</v>
      </c>
      <c r="K6" s="31">
        <v>0.20518230915563795</v>
      </c>
    </row>
    <row r="7" spans="1:14" ht="12.75" customHeight="1">
      <c r="A7" s="27">
        <v>1990</v>
      </c>
      <c r="B7" s="31">
        <v>8.2595039034491577</v>
      </c>
      <c r="C7" s="31">
        <v>18.32156901720403</v>
      </c>
      <c r="D7" s="35" t="s">
        <v>38</v>
      </c>
      <c r="E7" s="35" t="s">
        <v>38</v>
      </c>
      <c r="F7" s="35" t="s">
        <v>38</v>
      </c>
      <c r="G7" s="35" t="s">
        <v>38</v>
      </c>
      <c r="H7" s="31">
        <v>91.503213494475077</v>
      </c>
      <c r="I7" s="31">
        <v>81.50947668301859</v>
      </c>
      <c r="J7" s="31">
        <v>0.23728260207744678</v>
      </c>
      <c r="K7" s="31">
        <v>0.168954299778037</v>
      </c>
    </row>
    <row r="8" spans="1:14" ht="12.75" customHeight="1">
      <c r="A8" s="27">
        <v>1991</v>
      </c>
      <c r="B8" s="31">
        <v>9.6605355962968158</v>
      </c>
      <c r="C8" s="31">
        <v>17.304185947841798</v>
      </c>
      <c r="D8" s="35" t="s">
        <v>38</v>
      </c>
      <c r="E8" s="35" t="s">
        <v>38</v>
      </c>
      <c r="F8" s="35" t="s">
        <v>38</v>
      </c>
      <c r="G8" s="35" t="s">
        <v>38</v>
      </c>
      <c r="H8" s="31">
        <v>89.96478582304222</v>
      </c>
      <c r="I8" s="31">
        <v>82.4586666906755</v>
      </c>
      <c r="J8" s="31">
        <v>0.37467858066106519</v>
      </c>
      <c r="K8" s="31">
        <v>0.23714736148228574</v>
      </c>
    </row>
    <row r="9" spans="1:14" ht="12.75" customHeight="1">
      <c r="A9" s="27">
        <v>1992</v>
      </c>
      <c r="B9" s="31">
        <v>11.239193387670806</v>
      </c>
      <c r="C9" s="31">
        <v>17.80416817170903</v>
      </c>
      <c r="D9" s="35" t="s">
        <v>38</v>
      </c>
      <c r="E9" s="35" t="s">
        <v>38</v>
      </c>
      <c r="F9" s="35" t="s">
        <v>38</v>
      </c>
      <c r="G9" s="35" t="s">
        <v>38</v>
      </c>
      <c r="H9" s="31">
        <v>88.295713573120921</v>
      </c>
      <c r="I9" s="31">
        <v>81.665760694758092</v>
      </c>
      <c r="J9" s="31">
        <v>0.46509303921168199</v>
      </c>
      <c r="K9" s="31">
        <v>0.53007113352867186</v>
      </c>
    </row>
    <row r="10" spans="1:14" ht="12.75" customHeight="1">
      <c r="A10" s="27">
        <v>1993</v>
      </c>
      <c r="B10" s="31">
        <v>11.35191733705364</v>
      </c>
      <c r="C10" s="31">
        <v>18.928447436702037</v>
      </c>
      <c r="D10" s="35" t="s">
        <v>38</v>
      </c>
      <c r="E10" s="35" t="s">
        <v>38</v>
      </c>
      <c r="F10" s="35" t="s">
        <v>38</v>
      </c>
      <c r="G10" s="35" t="s">
        <v>38</v>
      </c>
      <c r="H10" s="31">
        <v>88.085467595389702</v>
      </c>
      <c r="I10" s="31">
        <v>80.314148674115444</v>
      </c>
      <c r="J10" s="31">
        <v>0.56261506755722224</v>
      </c>
      <c r="K10" s="31">
        <v>0.75740388918287693</v>
      </c>
    </row>
    <row r="11" spans="1:14" ht="12.75" customHeight="1">
      <c r="A11" s="27">
        <v>1994</v>
      </c>
      <c r="B11" s="31">
        <v>10.778021974643311</v>
      </c>
      <c r="C11" s="31">
        <v>20.656865628078439</v>
      </c>
      <c r="D11" s="35" t="s">
        <v>38</v>
      </c>
      <c r="E11" s="35" t="s">
        <v>38</v>
      </c>
      <c r="F11" s="35" t="s">
        <v>38</v>
      </c>
      <c r="G11" s="35" t="s">
        <v>38</v>
      </c>
      <c r="H11" s="31">
        <v>88.664952914459406</v>
      </c>
      <c r="I11" s="31">
        <v>78.565053395745707</v>
      </c>
      <c r="J11" s="31">
        <v>0.5570251108965566</v>
      </c>
      <c r="K11" s="31">
        <v>0.77808097617721139</v>
      </c>
    </row>
    <row r="12" spans="1:14" ht="12.75" customHeight="1">
      <c r="A12" s="27">
        <v>1995</v>
      </c>
      <c r="B12" s="31">
        <v>10.615000036117413</v>
      </c>
      <c r="C12" s="31">
        <v>17.895319134775242</v>
      </c>
      <c r="D12" s="35" t="s">
        <v>38</v>
      </c>
      <c r="E12" s="35" t="s">
        <v>38</v>
      </c>
      <c r="F12" s="35" t="s">
        <v>38</v>
      </c>
      <c r="G12" s="35" t="s">
        <v>38</v>
      </c>
      <c r="H12" s="31">
        <v>88.861904764693392</v>
      </c>
      <c r="I12" s="31">
        <v>81.638628027395541</v>
      </c>
      <c r="J12" s="31">
        <v>0.58521586328927822</v>
      </c>
      <c r="K12" s="31">
        <v>0.56763248199358074</v>
      </c>
    </row>
    <row r="13" spans="1:14" ht="12.75" customHeight="1">
      <c r="A13" s="27">
        <v>1996</v>
      </c>
      <c r="B13" s="31">
        <v>9.3717662052630128</v>
      </c>
      <c r="C13" s="31">
        <v>18.186432432265999</v>
      </c>
      <c r="D13" s="35" t="s">
        <v>38</v>
      </c>
      <c r="E13" s="35" t="s">
        <v>38</v>
      </c>
      <c r="F13" s="35" t="s">
        <v>38</v>
      </c>
      <c r="G13" s="35" t="s">
        <v>38</v>
      </c>
      <c r="H13" s="31">
        <v>90.214494597750345</v>
      </c>
      <c r="I13" s="31">
        <v>81.369720622665525</v>
      </c>
      <c r="J13" s="31">
        <v>0.41373919698600559</v>
      </c>
      <c r="K13" s="31">
        <v>0.44384694506376771</v>
      </c>
    </row>
    <row r="14" spans="1:14" ht="12.75" customHeight="1">
      <c r="A14" s="27">
        <v>1997</v>
      </c>
      <c r="B14" s="31">
        <v>7.3633384517859959</v>
      </c>
      <c r="C14" s="31">
        <v>13.790100822443641</v>
      </c>
      <c r="D14" s="35" t="s">
        <v>38</v>
      </c>
      <c r="E14" s="35" t="s">
        <v>38</v>
      </c>
      <c r="F14" s="35" t="s">
        <v>38</v>
      </c>
      <c r="G14" s="35" t="s">
        <v>38</v>
      </c>
      <c r="H14" s="31">
        <v>92.178079205193839</v>
      </c>
      <c r="I14" s="31">
        <v>86.03882805905701</v>
      </c>
      <c r="J14" s="31">
        <v>0.45858234301991596</v>
      </c>
      <c r="K14" s="31">
        <v>0.17107111850219406</v>
      </c>
    </row>
    <row r="15" spans="1:14" ht="12.75" customHeight="1">
      <c r="A15" s="27">
        <v>1998</v>
      </c>
      <c r="B15" s="31">
        <v>6.9609207366769148</v>
      </c>
      <c r="C15" s="31">
        <v>12.066448623452443</v>
      </c>
      <c r="D15" s="35" t="s">
        <v>38</v>
      </c>
      <c r="E15" s="35" t="s">
        <v>38</v>
      </c>
      <c r="F15" s="35" t="s">
        <v>38</v>
      </c>
      <c r="G15" s="35" t="s">
        <v>38</v>
      </c>
      <c r="H15" s="31">
        <v>92.347181231945171</v>
      </c>
      <c r="I15" s="31">
        <v>87.537423850059611</v>
      </c>
      <c r="J15" s="31">
        <v>0.69189803137756656</v>
      </c>
      <c r="K15" s="31">
        <v>0.39612752648751698</v>
      </c>
    </row>
    <row r="16" spans="1:14" ht="12.75" customHeight="1">
      <c r="A16" s="27">
        <v>1999</v>
      </c>
      <c r="B16" s="31">
        <v>7.7749780843686018</v>
      </c>
      <c r="C16" s="31">
        <v>13.787770858787171</v>
      </c>
      <c r="D16" s="35" t="s">
        <v>38</v>
      </c>
      <c r="E16" s="35" t="s">
        <v>38</v>
      </c>
      <c r="F16" s="35" t="s">
        <v>38</v>
      </c>
      <c r="G16" s="35" t="s">
        <v>38</v>
      </c>
      <c r="H16" s="31">
        <v>91.755392844805399</v>
      </c>
      <c r="I16" s="31">
        <v>85.760611633721837</v>
      </c>
      <c r="J16" s="31">
        <v>0.4696290708267068</v>
      </c>
      <c r="K16" s="31">
        <v>0.45161750749018842</v>
      </c>
    </row>
    <row r="17" spans="1:11" ht="12.75" customHeight="1">
      <c r="A17" s="27">
        <v>2000</v>
      </c>
      <c r="B17" s="31">
        <v>6.8618332919309983</v>
      </c>
      <c r="C17" s="31">
        <v>11.973062567855788</v>
      </c>
      <c r="D17" s="35" t="s">
        <v>38</v>
      </c>
      <c r="E17" s="35" t="s">
        <v>38</v>
      </c>
      <c r="F17" s="35" t="s">
        <v>38</v>
      </c>
      <c r="G17" s="35" t="s">
        <v>38</v>
      </c>
      <c r="H17" s="31">
        <v>92.025225458875596</v>
      </c>
      <c r="I17" s="31">
        <v>86.979302790762674</v>
      </c>
      <c r="J17" s="31">
        <v>1.1129412491938784</v>
      </c>
      <c r="K17" s="31">
        <v>1.047634641382494</v>
      </c>
    </row>
    <row r="18" spans="1:11" ht="12.75" customHeight="1">
      <c r="A18" s="27">
        <v>2001</v>
      </c>
      <c r="B18" s="31">
        <v>4.7302553662285485</v>
      </c>
      <c r="C18" s="31">
        <v>12.183196357662583</v>
      </c>
      <c r="D18" s="35" t="s">
        <v>38</v>
      </c>
      <c r="E18" s="35" t="s">
        <v>38</v>
      </c>
      <c r="F18" s="35" t="s">
        <v>38</v>
      </c>
      <c r="G18" s="35" t="s">
        <v>38</v>
      </c>
      <c r="H18" s="31">
        <v>93.883892428660914</v>
      </c>
      <c r="I18" s="31">
        <v>86.693668626008048</v>
      </c>
      <c r="J18" s="31">
        <v>1.3858522051103521</v>
      </c>
      <c r="K18" s="31">
        <v>1.1231350163286649</v>
      </c>
    </row>
    <row r="19" spans="1:11" ht="12.75" customHeight="1">
      <c r="A19" s="27">
        <v>2002</v>
      </c>
      <c r="B19" s="31">
        <v>4.666154536251601</v>
      </c>
      <c r="C19" s="31">
        <v>10.474731358336054</v>
      </c>
      <c r="D19" s="35" t="s">
        <v>38</v>
      </c>
      <c r="E19" s="35" t="s">
        <v>38</v>
      </c>
      <c r="F19" s="35" t="s">
        <v>38</v>
      </c>
      <c r="G19" s="35" t="s">
        <v>38</v>
      </c>
      <c r="H19" s="31">
        <v>94.126145976887088</v>
      </c>
      <c r="I19" s="31">
        <v>88.537266656288892</v>
      </c>
      <c r="J19" s="31">
        <v>1.2076994868613682</v>
      </c>
      <c r="K19" s="31">
        <v>0.98800198537552686</v>
      </c>
    </row>
    <row r="20" spans="1:11" ht="12.75" customHeight="1">
      <c r="A20" s="27">
        <v>2003</v>
      </c>
      <c r="B20" s="31">
        <v>4.1731838165191544</v>
      </c>
      <c r="C20" s="31">
        <v>8.7652324387255085</v>
      </c>
      <c r="D20" s="35" t="s">
        <v>38</v>
      </c>
      <c r="E20" s="35" t="s">
        <v>38</v>
      </c>
      <c r="F20" s="35" t="s">
        <v>38</v>
      </c>
      <c r="G20" s="35" t="s">
        <v>38</v>
      </c>
      <c r="H20" s="31">
        <v>94.696377352574046</v>
      </c>
      <c r="I20" s="31">
        <v>90.488896741902153</v>
      </c>
      <c r="J20" s="31">
        <v>1.1304388309066302</v>
      </c>
      <c r="K20" s="31">
        <v>0.74587081937183264</v>
      </c>
    </row>
    <row r="21" spans="1:11" ht="12.75" customHeight="1">
      <c r="A21" s="27">
        <v>2004</v>
      </c>
      <c r="B21" s="31">
        <v>3.4269670247669177</v>
      </c>
      <c r="C21" s="31">
        <v>8.0403432504976244</v>
      </c>
      <c r="D21" s="35" t="s">
        <v>38</v>
      </c>
      <c r="E21" s="35" t="s">
        <v>38</v>
      </c>
      <c r="F21" s="35" t="s">
        <v>38</v>
      </c>
      <c r="G21" s="35" t="s">
        <v>38</v>
      </c>
      <c r="H21" s="31">
        <v>95.184915247048025</v>
      </c>
      <c r="I21" s="31">
        <v>90.804688963466944</v>
      </c>
      <c r="J21" s="31">
        <v>1.388117728185166</v>
      </c>
      <c r="K21" s="31">
        <v>1.1549677860360843</v>
      </c>
    </row>
    <row r="22" spans="1:11" ht="12.75" customHeight="1">
      <c r="A22" s="27">
        <v>2005</v>
      </c>
      <c r="B22" s="31">
        <v>2.8159583459347286</v>
      </c>
      <c r="C22" s="31">
        <v>8.4142391274256401</v>
      </c>
      <c r="D22" s="35" t="s">
        <v>38</v>
      </c>
      <c r="E22" s="35" t="s">
        <v>38</v>
      </c>
      <c r="F22" s="35" t="s">
        <v>38</v>
      </c>
      <c r="G22" s="35" t="s">
        <v>38</v>
      </c>
      <c r="H22" s="31">
        <v>95.692159644671619</v>
      </c>
      <c r="I22" s="31">
        <v>89.832957540810881</v>
      </c>
      <c r="J22" s="31">
        <v>1.4918820093937155</v>
      </c>
      <c r="K22" s="31">
        <v>1.7528033317628022</v>
      </c>
    </row>
    <row r="23" spans="1:11" ht="12.75" customHeight="1">
      <c r="A23" s="27">
        <v>2006</v>
      </c>
      <c r="B23" s="31">
        <v>3.4673473048170469</v>
      </c>
      <c r="C23" s="31">
        <v>7.4264415095165237</v>
      </c>
      <c r="D23" s="35" t="s">
        <v>38</v>
      </c>
      <c r="E23" s="35" t="s">
        <v>38</v>
      </c>
      <c r="F23" s="35" t="s">
        <v>38</v>
      </c>
      <c r="G23" s="35" t="s">
        <v>38</v>
      </c>
      <c r="H23" s="31">
        <v>94.856931848431103</v>
      </c>
      <c r="I23" s="31">
        <v>91.239004224944736</v>
      </c>
      <c r="J23" s="31">
        <v>1.6757208467518332</v>
      </c>
      <c r="K23" s="31">
        <v>1.3345542655384104</v>
      </c>
    </row>
    <row r="24" spans="1:11" ht="12.75" customHeight="1">
      <c r="A24" s="27">
        <v>2007</v>
      </c>
      <c r="B24" s="31">
        <v>2.5400679347682233</v>
      </c>
      <c r="C24" s="31">
        <v>8.021324759373373</v>
      </c>
      <c r="D24" s="35" t="s">
        <v>38</v>
      </c>
      <c r="E24" s="35" t="s">
        <v>38</v>
      </c>
      <c r="F24" s="35" t="s">
        <v>38</v>
      </c>
      <c r="G24" s="35" t="s">
        <v>38</v>
      </c>
      <c r="H24" s="31">
        <v>96.650019353601124</v>
      </c>
      <c r="I24" s="31">
        <v>91.437905818960317</v>
      </c>
      <c r="J24" s="31">
        <v>0.80991271163098677</v>
      </c>
      <c r="K24" s="31">
        <v>0.54076942166637176</v>
      </c>
    </row>
    <row r="25" spans="1:11" ht="12.75" customHeight="1">
      <c r="A25" s="27">
        <v>2008</v>
      </c>
      <c r="B25" s="31">
        <v>2.8677721093885085</v>
      </c>
      <c r="C25" s="31">
        <v>8.0301040350884758</v>
      </c>
      <c r="D25" s="35" t="s">
        <v>38</v>
      </c>
      <c r="E25" s="35" t="s">
        <v>38</v>
      </c>
      <c r="F25" s="35" t="s">
        <v>38</v>
      </c>
      <c r="G25" s="35" t="s">
        <v>38</v>
      </c>
      <c r="H25" s="31">
        <v>96.179570730028658</v>
      </c>
      <c r="I25" s="31">
        <v>91.39916625209402</v>
      </c>
      <c r="J25" s="31">
        <v>0.95265716058275085</v>
      </c>
      <c r="K25" s="31">
        <v>0.57072971281831941</v>
      </c>
    </row>
    <row r="26" spans="1:11" ht="12.75" customHeight="1">
      <c r="A26" s="27">
        <v>2009</v>
      </c>
      <c r="B26" s="31">
        <v>3.7101937945040611</v>
      </c>
      <c r="C26" s="31">
        <v>8.2192032381037805</v>
      </c>
      <c r="D26" s="35" t="s">
        <v>38</v>
      </c>
      <c r="E26" s="35" t="s">
        <v>38</v>
      </c>
      <c r="F26" s="35" t="s">
        <v>38</v>
      </c>
      <c r="G26" s="35" t="s">
        <v>38</v>
      </c>
      <c r="H26" s="31">
        <v>95.598370225511275</v>
      </c>
      <c r="I26" s="31">
        <v>91.056592800471108</v>
      </c>
      <c r="J26" s="31">
        <v>0.69143597998400941</v>
      </c>
      <c r="K26" s="31">
        <v>0.72420396142443599</v>
      </c>
    </row>
    <row r="27" spans="1:11" ht="12.75" customHeight="1">
      <c r="A27" s="27">
        <v>2010</v>
      </c>
      <c r="B27" s="31">
        <v>3.6995259245390191</v>
      </c>
      <c r="C27" s="31">
        <v>6.0295322315449411</v>
      </c>
      <c r="D27" s="35" t="s">
        <v>38</v>
      </c>
      <c r="E27" s="35" t="s">
        <v>38</v>
      </c>
      <c r="F27" s="35" t="s">
        <v>38</v>
      </c>
      <c r="G27" s="35" t="s">
        <v>38</v>
      </c>
      <c r="H27" s="31">
        <v>95.461155739245115</v>
      </c>
      <c r="I27" s="31">
        <v>93.404935671661676</v>
      </c>
      <c r="J27" s="31">
        <v>0.83931833621579999</v>
      </c>
      <c r="K27" s="31">
        <v>0.56553209679491667</v>
      </c>
    </row>
    <row r="28" spans="1:11" ht="12.75" customHeight="1">
      <c r="A28" s="27">
        <v>2011</v>
      </c>
      <c r="B28" s="31">
        <v>2.670534712719856</v>
      </c>
      <c r="C28" s="31">
        <v>5.7397518550226998</v>
      </c>
      <c r="D28" s="35" t="s">
        <v>38</v>
      </c>
      <c r="E28" s="35" t="s">
        <v>38</v>
      </c>
      <c r="F28" s="35" t="s">
        <v>38</v>
      </c>
      <c r="G28" s="35" t="s">
        <v>38</v>
      </c>
      <c r="H28" s="31">
        <v>96.527370199019941</v>
      </c>
      <c r="I28" s="31">
        <v>93.264020934006538</v>
      </c>
      <c r="J28" s="31">
        <v>0.80209508825992859</v>
      </c>
      <c r="K28" s="31">
        <v>0.99622721096963662</v>
      </c>
    </row>
    <row r="29" spans="1:11" ht="12.75" customHeight="1">
      <c r="A29" s="27" t="s">
        <v>92</v>
      </c>
      <c r="B29" s="31">
        <v>2.7829409926190549</v>
      </c>
      <c r="C29" s="31">
        <v>5.2340209415812264</v>
      </c>
      <c r="D29" s="35" t="s">
        <v>38</v>
      </c>
      <c r="E29" s="35" t="s">
        <v>38</v>
      </c>
      <c r="F29" s="35" t="s">
        <v>38</v>
      </c>
      <c r="G29" s="35" t="s">
        <v>38</v>
      </c>
      <c r="H29" s="31">
        <v>96.249746688108686</v>
      </c>
      <c r="I29" s="31">
        <v>93.877917368849481</v>
      </c>
      <c r="J29" s="31">
        <v>0.96731231927205463</v>
      </c>
      <c r="K29" s="31">
        <v>0.88806168956969433</v>
      </c>
    </row>
    <row r="30" spans="1:11" ht="12.75" customHeight="1">
      <c r="A30" s="29" t="s">
        <v>93</v>
      </c>
      <c r="B30" s="31">
        <v>2.6477401658832291</v>
      </c>
      <c r="C30" s="31">
        <v>5.4895456967976903</v>
      </c>
      <c r="D30" s="31">
        <v>2.2879544038960398</v>
      </c>
      <c r="E30" s="31">
        <v>4.2019791667997097</v>
      </c>
      <c r="F30" s="31">
        <v>1.2011783296669247</v>
      </c>
      <c r="G30" s="31">
        <v>1.3885230377341324</v>
      </c>
      <c r="H30" s="31">
        <v>95.893855459840154</v>
      </c>
      <c r="I30" s="31">
        <v>93.388033395526065</v>
      </c>
      <c r="J30" s="31">
        <v>1.4584043742764801</v>
      </c>
      <c r="K30" s="31">
        <v>1.1224209076754994</v>
      </c>
    </row>
    <row r="31" spans="1:11" ht="12.75" customHeight="1">
      <c r="A31" s="163">
        <v>2013</v>
      </c>
      <c r="B31" s="31">
        <v>2.499130567997228</v>
      </c>
      <c r="C31" s="31">
        <v>4.3494533769815114</v>
      </c>
      <c r="D31" s="31">
        <v>1.9396483216053553</v>
      </c>
      <c r="E31" s="31">
        <v>3.4600704677516623</v>
      </c>
      <c r="F31" s="31">
        <v>1.1131562565786941</v>
      </c>
      <c r="G31" s="31">
        <v>1.2893347073249386</v>
      </c>
      <c r="H31" s="31">
        <v>96.944792902404686</v>
      </c>
      <c r="I31" s="31">
        <v>95.01129832551689</v>
      </c>
      <c r="J31" s="31">
        <v>0.55607652959834486</v>
      </c>
      <c r="K31" s="31">
        <v>0.63924829750242196</v>
      </c>
    </row>
    <row r="32" spans="1:11" ht="12.75" customHeight="1">
      <c r="A32" s="163">
        <v>2014</v>
      </c>
      <c r="B32" s="31">
        <f>0.0242611701432171*100</f>
        <v>2.4261170143217101</v>
      </c>
      <c r="C32" s="31">
        <f>0.0508695256525434*100</f>
        <v>5.0869525652543404</v>
      </c>
      <c r="D32" s="31">
        <v>1.8713452835779101</v>
      </c>
      <c r="E32" s="31">
        <v>4.3172338077700001</v>
      </c>
      <c r="F32" s="31">
        <v>1.03692117613429</v>
      </c>
      <c r="G32" s="31">
        <v>1.5671629347554099</v>
      </c>
      <c r="H32" s="31">
        <f>0.964799164027098*100</f>
        <v>96.479916402709804</v>
      </c>
      <c r="I32" s="31">
        <f>0.941631034345011*100</f>
        <v>94.16310343450111</v>
      </c>
      <c r="J32" s="31">
        <f>0.0109396658296849*100</f>
        <v>1.0939665829684899</v>
      </c>
      <c r="K32" s="31">
        <f>0.00749944000244545*100</f>
        <v>0.74994400024454499</v>
      </c>
    </row>
    <row r="33" spans="1:21" ht="12.75" customHeight="1">
      <c r="A33" s="163">
        <v>2015</v>
      </c>
      <c r="B33" s="31">
        <f>0.0216004113480925*100</f>
        <v>2.1600411348092501</v>
      </c>
      <c r="C33" s="31">
        <f>0.0391991903948073*100</f>
        <v>3.9199190394807299</v>
      </c>
      <c r="D33" s="31">
        <v>1.72757256752132</v>
      </c>
      <c r="E33" s="31">
        <v>2.9856554661554302</v>
      </c>
      <c r="F33" s="31">
        <v>0.95368674884261095</v>
      </c>
      <c r="G33" s="31">
        <v>0.98881498802398204</v>
      </c>
      <c r="H33" s="31">
        <f>0.965553901821418*100</f>
        <v>96.555390182141792</v>
      </c>
      <c r="I33" s="31">
        <f>0.953620658828698*100</f>
        <v>95.3620658828698</v>
      </c>
      <c r="J33" s="31">
        <f>0.0128456868304898*100</f>
        <v>1.28456868304898</v>
      </c>
      <c r="K33" s="31">
        <f>0.00718015077649444*100</f>
        <v>0.71801507764944394</v>
      </c>
    </row>
    <row r="34" spans="1:21" ht="12.75" customHeight="1">
      <c r="A34" s="163">
        <v>2016</v>
      </c>
      <c r="B34" s="31">
        <v>1.4912823895412755</v>
      </c>
      <c r="C34" s="31">
        <v>3.1782500816453263</v>
      </c>
      <c r="D34" s="31">
        <v>1.047277738190626</v>
      </c>
      <c r="E34" s="31">
        <v>2.6660398658293083</v>
      </c>
      <c r="F34" s="31">
        <v>0.45375991457237075</v>
      </c>
      <c r="G34" s="31">
        <v>0.75395425121288129</v>
      </c>
      <c r="H34" s="31">
        <v>97.488375334086115</v>
      </c>
      <c r="I34" s="31">
        <v>95.647581203650972</v>
      </c>
      <c r="J34" s="31">
        <v>1.0203422763726209</v>
      </c>
      <c r="K34" s="31">
        <v>1.1741687147037174</v>
      </c>
    </row>
    <row r="35" spans="1:21" ht="6" customHeight="1">
      <c r="A35" s="200"/>
      <c r="B35" s="200"/>
      <c r="C35" s="200"/>
      <c r="D35" s="200"/>
      <c r="E35" s="200"/>
      <c r="F35" s="200"/>
      <c r="G35" s="200"/>
      <c r="H35" s="200"/>
      <c r="I35" s="200"/>
      <c r="J35" s="200"/>
      <c r="K35" s="200"/>
    </row>
    <row r="36" spans="1:21" s="145" customFormat="1" ht="30" customHeight="1">
      <c r="A36" s="875" t="s">
        <v>167</v>
      </c>
      <c r="B36" s="777"/>
      <c r="C36" s="777"/>
      <c r="D36" s="777"/>
      <c r="E36" s="777"/>
      <c r="F36" s="777"/>
      <c r="G36" s="777"/>
      <c r="H36" s="777"/>
      <c r="I36" s="777"/>
      <c r="J36" s="777"/>
      <c r="K36" s="777"/>
      <c r="L36" s="164"/>
      <c r="M36" s="127"/>
      <c r="N36" s="127"/>
      <c r="O36" s="127"/>
      <c r="P36" s="127"/>
      <c r="Q36" s="127"/>
      <c r="R36" s="127"/>
      <c r="S36" s="127"/>
      <c r="T36" s="127"/>
      <c r="U36" s="127"/>
    </row>
    <row r="37" spans="1:21" s="42" customFormat="1" ht="6" customHeight="1">
      <c r="A37" s="106" t="s">
        <v>40</v>
      </c>
      <c r="B37" s="84"/>
      <c r="C37" s="84"/>
      <c r="D37" s="84"/>
      <c r="E37" s="84"/>
      <c r="F37" s="84"/>
      <c r="G37" s="84"/>
      <c r="H37" s="84"/>
      <c r="I37" s="84"/>
      <c r="J37" s="84"/>
      <c r="K37" s="107"/>
    </row>
    <row r="38" spans="1:21" s="42" customFormat="1" ht="12.75" customHeight="1">
      <c r="A38" s="801" t="s">
        <v>200</v>
      </c>
      <c r="B38" s="801"/>
      <c r="C38" s="801"/>
      <c r="D38" s="801"/>
      <c r="E38" s="801"/>
      <c r="F38" s="801"/>
      <c r="G38" s="801"/>
      <c r="H38" s="801"/>
      <c r="I38" s="801"/>
      <c r="J38" s="801"/>
      <c r="K38" s="801"/>
    </row>
  </sheetData>
  <mergeCells count="9">
    <mergeCell ref="K1:N1"/>
    <mergeCell ref="A38:K38"/>
    <mergeCell ref="A2:K2"/>
    <mergeCell ref="A36:K36"/>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30"/>
  <sheetViews>
    <sheetView workbookViewId="0">
      <pane ySplit="4" topLeftCell="A5" activePane="bottomLeft" state="frozen"/>
      <selection activeCell="A17" sqref="A17:XFD18"/>
      <selection pane="bottomLeft" activeCell="J33" sqref="J33"/>
    </sheetView>
  </sheetViews>
  <sheetFormatPr defaultColWidth="9.140625" defaultRowHeight="12.75"/>
  <cols>
    <col min="1" max="1" width="6.7109375" style="20" customWidth="1"/>
    <col min="2" max="33" width="8.7109375" style="20" customWidth="1"/>
    <col min="34"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40" customFormat="1" ht="30" customHeight="1">
      <c r="A2" s="803" t="s">
        <v>412</v>
      </c>
      <c r="B2" s="803"/>
      <c r="C2" s="803"/>
      <c r="D2" s="803"/>
      <c r="E2" s="803"/>
      <c r="F2" s="803"/>
      <c r="G2" s="803"/>
      <c r="H2" s="803"/>
      <c r="I2" s="803"/>
      <c r="J2" s="803"/>
      <c r="K2" s="803"/>
    </row>
    <row r="3" spans="1:14" s="127" customFormat="1" ht="30" customHeight="1">
      <c r="A3" s="162"/>
      <c r="B3" s="804" t="s">
        <v>95</v>
      </c>
      <c r="C3" s="804"/>
      <c r="D3" s="804" t="s">
        <v>96</v>
      </c>
      <c r="E3" s="804"/>
      <c r="F3" s="804" t="s">
        <v>97</v>
      </c>
      <c r="G3" s="804"/>
      <c r="H3" s="804" t="s">
        <v>19</v>
      </c>
      <c r="I3" s="804"/>
      <c r="J3" s="804" t="s">
        <v>36</v>
      </c>
      <c r="K3" s="804"/>
    </row>
    <row r="4" spans="1:14" ht="15" customHeight="1">
      <c r="A4" s="156" t="s">
        <v>40</v>
      </c>
      <c r="B4" s="136" t="s">
        <v>29</v>
      </c>
      <c r="C4" s="136" t="s">
        <v>30</v>
      </c>
      <c r="D4" s="136" t="s">
        <v>29</v>
      </c>
      <c r="E4" s="136" t="s">
        <v>30</v>
      </c>
      <c r="F4" s="136" t="s">
        <v>29</v>
      </c>
      <c r="G4" s="136" t="s">
        <v>30</v>
      </c>
      <c r="H4" s="136" t="s">
        <v>29</v>
      </c>
      <c r="I4" s="136" t="s">
        <v>30</v>
      </c>
      <c r="J4" s="136" t="s">
        <v>29</v>
      </c>
      <c r="K4" s="136" t="s">
        <v>30</v>
      </c>
      <c r="L4" s="135"/>
      <c r="M4" s="135"/>
    </row>
    <row r="5" spans="1:14" ht="6" customHeight="1">
      <c r="A5" s="373"/>
      <c r="B5" s="389"/>
      <c r="C5" s="389"/>
      <c r="D5" s="324"/>
      <c r="E5" s="324"/>
      <c r="F5" s="324"/>
      <c r="G5" s="324"/>
      <c r="H5" s="389"/>
      <c r="I5" s="389"/>
      <c r="J5" s="389"/>
      <c r="K5" s="389"/>
    </row>
    <row r="6" spans="1:14" ht="12.75" customHeight="1">
      <c r="A6" s="27">
        <v>2004</v>
      </c>
      <c r="B6" s="31">
        <v>5.669948609469909</v>
      </c>
      <c r="C6" s="31">
        <v>8.2547484392592096</v>
      </c>
      <c r="D6" s="35" t="s">
        <v>38</v>
      </c>
      <c r="E6" s="35" t="s">
        <v>38</v>
      </c>
      <c r="F6" s="35" t="s">
        <v>38</v>
      </c>
      <c r="G6" s="35" t="s">
        <v>38</v>
      </c>
      <c r="H6" s="31">
        <v>93.525504017662826</v>
      </c>
      <c r="I6" s="31">
        <v>90.442015150084544</v>
      </c>
      <c r="J6" s="31">
        <v>0.80454737286714939</v>
      </c>
      <c r="K6" s="31">
        <v>1.3032364106563701</v>
      </c>
    </row>
    <row r="7" spans="1:14" ht="12.75" customHeight="1">
      <c r="A7" s="27">
        <v>2005</v>
      </c>
      <c r="B7" s="31">
        <v>5.3071056058019952</v>
      </c>
      <c r="C7" s="31">
        <v>8.6101185056509273</v>
      </c>
      <c r="D7" s="35" t="s">
        <v>38</v>
      </c>
      <c r="E7" s="35" t="s">
        <v>38</v>
      </c>
      <c r="F7" s="35" t="s">
        <v>38</v>
      </c>
      <c r="G7" s="35" t="s">
        <v>38</v>
      </c>
      <c r="H7" s="31">
        <v>93.624563881491014</v>
      </c>
      <c r="I7" s="31">
        <v>90.54792363020411</v>
      </c>
      <c r="J7" s="31">
        <v>1.0683305127072169</v>
      </c>
      <c r="K7" s="31">
        <v>0.84195786414542684</v>
      </c>
    </row>
    <row r="8" spans="1:14" ht="12.75" customHeight="1">
      <c r="A8" s="27">
        <v>2006</v>
      </c>
      <c r="B8" s="31">
        <v>4.8174247044816187</v>
      </c>
      <c r="C8" s="31">
        <v>10.67811226566092</v>
      </c>
      <c r="D8" s="35" t="s">
        <v>38</v>
      </c>
      <c r="E8" s="35" t="s">
        <v>38</v>
      </c>
      <c r="F8" s="35" t="s">
        <v>38</v>
      </c>
      <c r="G8" s="35" t="s">
        <v>38</v>
      </c>
      <c r="H8" s="31">
        <v>94.265580013540983</v>
      </c>
      <c r="I8" s="31">
        <v>87.964864529188532</v>
      </c>
      <c r="J8" s="31">
        <v>0.91699528197737201</v>
      </c>
      <c r="K8" s="31">
        <v>1.3570232051509741</v>
      </c>
    </row>
    <row r="9" spans="1:14" ht="12.75" customHeight="1">
      <c r="A9" s="27">
        <v>2007</v>
      </c>
      <c r="B9" s="31">
        <v>4.0509884429463625</v>
      </c>
      <c r="C9" s="31">
        <v>8.4687142723489863</v>
      </c>
      <c r="D9" s="35" t="s">
        <v>38</v>
      </c>
      <c r="E9" s="35" t="s">
        <v>38</v>
      </c>
      <c r="F9" s="35" t="s">
        <v>38</v>
      </c>
      <c r="G9" s="35" t="s">
        <v>38</v>
      </c>
      <c r="H9" s="31">
        <v>95.226413531663837</v>
      </c>
      <c r="I9" s="31">
        <v>90.831444316994549</v>
      </c>
      <c r="J9" s="31">
        <v>0.72259802538976325</v>
      </c>
      <c r="K9" s="31">
        <v>0.699841410655896</v>
      </c>
    </row>
    <row r="10" spans="1:14" ht="12.75" customHeight="1">
      <c r="A10" s="27">
        <v>2008</v>
      </c>
      <c r="B10" s="31">
        <v>4.6539345460557477</v>
      </c>
      <c r="C10" s="31">
        <v>9.3303174324277478</v>
      </c>
      <c r="D10" s="35" t="s">
        <v>38</v>
      </c>
      <c r="E10" s="35" t="s">
        <v>38</v>
      </c>
      <c r="F10" s="35" t="s">
        <v>38</v>
      </c>
      <c r="G10" s="35" t="s">
        <v>38</v>
      </c>
      <c r="H10" s="31">
        <v>94.812312519174696</v>
      </c>
      <c r="I10" s="31">
        <v>90.040545121165195</v>
      </c>
      <c r="J10" s="31">
        <v>0.5337529347694786</v>
      </c>
      <c r="K10" s="31">
        <v>0.62913744640769209</v>
      </c>
    </row>
    <row r="11" spans="1:14" ht="12.75" customHeight="1">
      <c r="A11" s="27">
        <v>2009</v>
      </c>
      <c r="B11" s="31">
        <v>5.5500757778822871</v>
      </c>
      <c r="C11" s="31">
        <v>9.097769035751698</v>
      </c>
      <c r="D11" s="35" t="s">
        <v>38</v>
      </c>
      <c r="E11" s="35" t="s">
        <v>38</v>
      </c>
      <c r="F11" s="35" t="s">
        <v>38</v>
      </c>
      <c r="G11" s="35" t="s">
        <v>38</v>
      </c>
      <c r="H11" s="31">
        <v>93.792470840203862</v>
      </c>
      <c r="I11" s="31">
        <v>90.555356584074502</v>
      </c>
      <c r="J11" s="31">
        <v>0.65745338191375291</v>
      </c>
      <c r="K11" s="31">
        <v>0.34687438017321698</v>
      </c>
    </row>
    <row r="12" spans="1:14" ht="12.75" customHeight="1">
      <c r="A12" s="27">
        <v>2010</v>
      </c>
      <c r="B12" s="31">
        <v>5.2359258723465869</v>
      </c>
      <c r="C12" s="31">
        <v>8.3760089145308019</v>
      </c>
      <c r="D12" s="35" t="s">
        <v>38</v>
      </c>
      <c r="E12" s="35" t="s">
        <v>38</v>
      </c>
      <c r="F12" s="35" t="s">
        <v>38</v>
      </c>
      <c r="G12" s="35" t="s">
        <v>38</v>
      </c>
      <c r="H12" s="31">
        <v>94.364279478965415</v>
      </c>
      <c r="I12" s="31">
        <v>90.921144159742397</v>
      </c>
      <c r="J12" s="31">
        <v>0.3997946486882859</v>
      </c>
      <c r="K12" s="31">
        <v>0.70284692572676077</v>
      </c>
    </row>
    <row r="13" spans="1:14" ht="12.75" customHeight="1">
      <c r="A13" s="27">
        <v>2011</v>
      </c>
      <c r="B13" s="31">
        <v>5.3818976082911831</v>
      </c>
      <c r="C13" s="31">
        <v>8.7458728936478636</v>
      </c>
      <c r="D13" s="35" t="s">
        <v>38</v>
      </c>
      <c r="E13" s="35" t="s">
        <v>38</v>
      </c>
      <c r="F13" s="35" t="s">
        <v>38</v>
      </c>
      <c r="G13" s="35" t="s">
        <v>38</v>
      </c>
      <c r="H13" s="31">
        <v>93.874859688355727</v>
      </c>
      <c r="I13" s="31">
        <v>90.811226587908052</v>
      </c>
      <c r="J13" s="31">
        <v>0.74324270335324061</v>
      </c>
      <c r="K13" s="31">
        <v>0.44290051844422484</v>
      </c>
    </row>
    <row r="14" spans="1:14" ht="12.75" customHeight="1">
      <c r="A14" s="27" t="s">
        <v>92</v>
      </c>
      <c r="B14" s="31">
        <v>5.1316855269419026</v>
      </c>
      <c r="C14" s="31">
        <v>7.6789134437075042</v>
      </c>
      <c r="D14" s="35" t="s">
        <v>38</v>
      </c>
      <c r="E14" s="35" t="s">
        <v>38</v>
      </c>
      <c r="F14" s="35" t="s">
        <v>38</v>
      </c>
      <c r="G14" s="35" t="s">
        <v>38</v>
      </c>
      <c r="H14" s="31">
        <v>93.879420048554621</v>
      </c>
      <c r="I14" s="31">
        <v>91.840016652106556</v>
      </c>
      <c r="J14" s="31">
        <v>0.9888944245033624</v>
      </c>
      <c r="K14" s="31">
        <v>0.4810699041851817</v>
      </c>
    </row>
    <row r="15" spans="1:14" ht="12.75" customHeight="1">
      <c r="A15" s="29" t="s">
        <v>93</v>
      </c>
      <c r="B15" s="31">
        <v>5.2046816208246263</v>
      </c>
      <c r="C15" s="31">
        <v>7.566959242741361</v>
      </c>
      <c r="D15" s="31">
        <v>3.6468573686703318</v>
      </c>
      <c r="E15" s="31">
        <v>5.6429871471007971</v>
      </c>
      <c r="F15" s="31">
        <v>1.3657970141573119</v>
      </c>
      <c r="G15" s="31">
        <v>1.9871111670033244</v>
      </c>
      <c r="H15" s="31">
        <v>93.602115012697823</v>
      </c>
      <c r="I15" s="31">
        <v>91.02142358532636</v>
      </c>
      <c r="J15" s="31">
        <v>1.19320336647763</v>
      </c>
      <c r="K15" s="31">
        <v>1.4116171719322701</v>
      </c>
    </row>
    <row r="16" spans="1:14" ht="12.75" customHeight="1">
      <c r="A16" s="163">
        <v>2013</v>
      </c>
      <c r="B16" s="31">
        <v>3.7416555366640951</v>
      </c>
      <c r="C16" s="31">
        <v>6.7710687788968897</v>
      </c>
      <c r="D16" s="31">
        <v>3.2036655594312715</v>
      </c>
      <c r="E16" s="31">
        <v>4.8068230586044205</v>
      </c>
      <c r="F16" s="31">
        <v>1.3818203275444034</v>
      </c>
      <c r="G16" s="31">
        <v>1.3734622392564875</v>
      </c>
      <c r="H16" s="31">
        <v>95.353853698578405</v>
      </c>
      <c r="I16" s="31">
        <v>92.422899653683885</v>
      </c>
      <c r="J16" s="31">
        <v>0.90449076475789758</v>
      </c>
      <c r="K16" s="31">
        <v>0.80603156741898374</v>
      </c>
    </row>
    <row r="17" spans="1:11" ht="12.75" customHeight="1">
      <c r="A17" s="163">
        <v>2014</v>
      </c>
      <c r="B17" s="31">
        <f>0.0506762321407409*100</f>
        <v>5.0676232140740902</v>
      </c>
      <c r="C17" s="31">
        <f>0.0680277294177409*100</f>
        <v>6.8027729417740908</v>
      </c>
      <c r="D17" s="28">
        <v>3.4231445819735598</v>
      </c>
      <c r="E17" s="28">
        <v>5.0661498848032807</v>
      </c>
      <c r="F17" s="28">
        <v>1.2866371086421902</v>
      </c>
      <c r="G17" s="28">
        <v>1.8916876632455102</v>
      </c>
      <c r="H17" s="28">
        <v>94.0938304191681</v>
      </c>
      <c r="I17" s="28">
        <v>92.417034591333206</v>
      </c>
      <c r="J17" s="28">
        <v>0.83854636675776795</v>
      </c>
      <c r="K17" s="28">
        <v>0.78019246689275301</v>
      </c>
    </row>
    <row r="18" spans="1:11" ht="12.75" customHeight="1">
      <c r="A18" s="163">
        <v>2015</v>
      </c>
      <c r="B18" s="31">
        <f>0.0346012460606613*100</f>
        <v>3.4601246060661297</v>
      </c>
      <c r="C18" s="31">
        <f>0.0735701976669642*100</f>
        <v>7.3570197666964194</v>
      </c>
      <c r="D18" s="28">
        <v>2.3294168097630501</v>
      </c>
      <c r="E18" s="28">
        <v>5.1700118829465795</v>
      </c>
      <c r="F18" s="28">
        <v>0.91535528325374305</v>
      </c>
      <c r="G18" s="28">
        <v>2.0462759292341599</v>
      </c>
      <c r="H18" s="28">
        <v>95.910621514719992</v>
      </c>
      <c r="I18" s="28">
        <v>91.680025346364701</v>
      </c>
      <c r="J18" s="28">
        <v>0.62925387921387199</v>
      </c>
      <c r="K18" s="28">
        <v>0.96295488693891806</v>
      </c>
    </row>
    <row r="19" spans="1:11" ht="12.75" customHeight="1">
      <c r="A19" s="163">
        <v>2016</v>
      </c>
      <c r="B19" s="31">
        <v>4.9789128133779013</v>
      </c>
      <c r="C19" s="31">
        <v>5.6885939339594929</v>
      </c>
      <c r="D19" s="28">
        <v>4.0403089391902647</v>
      </c>
      <c r="E19" s="28">
        <v>4.2415148549848114</v>
      </c>
      <c r="F19" s="28">
        <v>1.6266507632319973</v>
      </c>
      <c r="G19" s="28">
        <v>1.292885618350867</v>
      </c>
      <c r="H19" s="28">
        <v>93.700804269161978</v>
      </c>
      <c r="I19" s="28">
        <v>93.43775724561695</v>
      </c>
      <c r="J19" s="28">
        <v>1.3202829174601258</v>
      </c>
      <c r="K19" s="28">
        <v>0.87364882042356395</v>
      </c>
    </row>
    <row r="20" spans="1:11" s="42" customFormat="1" ht="6" customHeight="1">
      <c r="A20" s="197" t="s">
        <v>40</v>
      </c>
      <c r="B20" s="198"/>
      <c r="C20" s="198"/>
      <c r="D20" s="198"/>
      <c r="E20" s="198"/>
      <c r="F20" s="198"/>
      <c r="G20" s="198"/>
      <c r="H20" s="198"/>
      <c r="I20" s="198"/>
      <c r="J20" s="198"/>
      <c r="K20" s="202"/>
    </row>
    <row r="21" spans="1:11" s="42" customFormat="1" ht="12.75" customHeight="1">
      <c r="A21" s="801" t="s">
        <v>200</v>
      </c>
      <c r="B21" s="801"/>
      <c r="C21" s="801"/>
      <c r="D21" s="801"/>
      <c r="E21" s="801"/>
      <c r="F21" s="801"/>
      <c r="G21" s="801"/>
      <c r="H21" s="801"/>
      <c r="I21" s="801"/>
      <c r="J21" s="801"/>
      <c r="K21" s="801"/>
    </row>
    <row r="22" spans="1:11">
      <c r="A22" s="30"/>
      <c r="C22" s="135"/>
      <c r="E22" s="135"/>
      <c r="G22" s="135"/>
      <c r="I22" s="135"/>
    </row>
    <row r="23" spans="1:11">
      <c r="A23" s="30"/>
      <c r="C23" s="135"/>
      <c r="E23" s="135"/>
      <c r="G23" s="135"/>
      <c r="I23" s="135"/>
    </row>
    <row r="24" spans="1:11">
      <c r="A24" s="30"/>
      <c r="C24" s="135"/>
      <c r="E24" s="135"/>
      <c r="G24" s="135"/>
      <c r="I24" s="135"/>
    </row>
    <row r="25" spans="1:11">
      <c r="A25" s="30"/>
      <c r="C25" s="135"/>
      <c r="E25" s="135"/>
      <c r="G25" s="135"/>
      <c r="I25" s="135"/>
    </row>
    <row r="26" spans="1:11">
      <c r="A26" s="30"/>
      <c r="C26" s="135"/>
      <c r="E26" s="135"/>
      <c r="G26" s="135"/>
      <c r="I26" s="135"/>
    </row>
    <row r="27" spans="1:11">
      <c r="A27" s="30"/>
      <c r="C27" s="135"/>
      <c r="E27" s="135"/>
      <c r="G27" s="135"/>
      <c r="I27" s="135"/>
    </row>
    <row r="28" spans="1:11">
      <c r="A28" s="30"/>
    </row>
    <row r="30" spans="1:11">
      <c r="A30" s="10"/>
    </row>
  </sheetData>
  <mergeCells count="8">
    <mergeCell ref="K1:N1"/>
    <mergeCell ref="A21:K2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C34"/>
  <sheetViews>
    <sheetView workbookViewId="0">
      <pane ySplit="4" topLeftCell="A5" activePane="bottomLeft" state="frozen"/>
      <selection activeCell="A17" sqref="A17:XFD18"/>
      <selection pane="bottomLeft" activeCell="B38" sqref="B38"/>
    </sheetView>
  </sheetViews>
  <sheetFormatPr defaultColWidth="9.140625" defaultRowHeight="12.75"/>
  <cols>
    <col min="1" max="1" width="6.7109375" style="20" customWidth="1"/>
    <col min="2" max="38" width="8.7109375" style="20" customWidth="1"/>
    <col min="39" max="16384" width="9.140625" style="20"/>
  </cols>
  <sheetData>
    <row r="1" spans="1:21" s="94" customFormat="1" ht="30" customHeight="1">
      <c r="A1" s="142"/>
      <c r="B1" s="143"/>
      <c r="C1" s="143"/>
      <c r="D1" s="143"/>
      <c r="E1" s="143"/>
      <c r="F1" s="143"/>
      <c r="G1" s="799" t="s">
        <v>489</v>
      </c>
      <c r="H1" s="809"/>
      <c r="I1" s="809"/>
      <c r="J1" s="435"/>
      <c r="K1" s="774" t="s">
        <v>354</v>
      </c>
      <c r="L1" s="775"/>
      <c r="M1" s="775"/>
      <c r="N1" s="817"/>
    </row>
    <row r="2" spans="1:21" s="140" customFormat="1" ht="15" customHeight="1">
      <c r="A2" s="803" t="s">
        <v>413</v>
      </c>
      <c r="B2" s="803"/>
      <c r="C2" s="803"/>
      <c r="D2" s="803"/>
      <c r="E2" s="803"/>
      <c r="F2" s="803"/>
      <c r="G2" s="803"/>
      <c r="H2" s="803"/>
      <c r="I2" s="803"/>
      <c r="J2" s="803"/>
      <c r="K2" s="803"/>
    </row>
    <row r="3" spans="1:21" s="138" customFormat="1" ht="30" customHeight="1">
      <c r="A3" s="139"/>
      <c r="B3" s="804" t="s">
        <v>95</v>
      </c>
      <c r="C3" s="804"/>
      <c r="D3" s="804" t="s">
        <v>96</v>
      </c>
      <c r="E3" s="804"/>
      <c r="F3" s="804" t="s">
        <v>97</v>
      </c>
      <c r="G3" s="804"/>
      <c r="H3" s="804" t="s">
        <v>19</v>
      </c>
      <c r="I3" s="804"/>
      <c r="J3" s="804" t="s">
        <v>36</v>
      </c>
      <c r="K3" s="804"/>
      <c r="L3" s="779"/>
      <c r="M3" s="779"/>
      <c r="N3" s="779"/>
      <c r="O3" s="779"/>
      <c r="P3" s="779"/>
      <c r="Q3" s="779"/>
    </row>
    <row r="4" spans="1:21" ht="15" customHeight="1">
      <c r="A4" s="156" t="s">
        <v>40</v>
      </c>
      <c r="B4" s="136" t="s">
        <v>29</v>
      </c>
      <c r="C4" s="136" t="s">
        <v>30</v>
      </c>
      <c r="D4" s="136" t="s">
        <v>29</v>
      </c>
      <c r="E4" s="136" t="s">
        <v>30</v>
      </c>
      <c r="F4" s="136" t="s">
        <v>29</v>
      </c>
      <c r="G4" s="136" t="s">
        <v>30</v>
      </c>
      <c r="H4" s="136" t="s">
        <v>29</v>
      </c>
      <c r="I4" s="136" t="s">
        <v>30</v>
      </c>
      <c r="J4" s="136" t="s">
        <v>29</v>
      </c>
      <c r="K4" s="136" t="s">
        <v>30</v>
      </c>
      <c r="L4" s="135"/>
      <c r="M4" s="135"/>
      <c r="N4" s="135"/>
      <c r="O4" s="135"/>
      <c r="P4" s="135"/>
      <c r="Q4" s="135"/>
      <c r="R4" s="135"/>
      <c r="S4" s="135"/>
      <c r="T4" s="135"/>
      <c r="U4" s="135"/>
    </row>
    <row r="5" spans="1:21" ht="6" customHeight="1">
      <c r="A5" s="306"/>
      <c r="B5" s="307"/>
      <c r="C5" s="307"/>
      <c r="D5" s="308"/>
      <c r="E5" s="308"/>
      <c r="F5" s="308"/>
      <c r="G5" s="308"/>
      <c r="H5" s="307"/>
      <c r="I5" s="307"/>
      <c r="J5" s="307"/>
      <c r="K5" s="307"/>
      <c r="L5" s="135"/>
      <c r="M5" s="135"/>
      <c r="N5" s="135"/>
      <c r="O5" s="135"/>
      <c r="P5" s="135"/>
      <c r="Q5" s="135"/>
    </row>
    <row r="6" spans="1:21" ht="12.75" customHeight="1">
      <c r="A6" s="89" t="s">
        <v>74</v>
      </c>
      <c r="B6" s="87">
        <v>0.99896608255622066</v>
      </c>
      <c r="C6" s="87">
        <v>6.6564193642925859E-2</v>
      </c>
      <c r="D6" s="88" t="s">
        <v>38</v>
      </c>
      <c r="E6" s="88" t="s">
        <v>38</v>
      </c>
      <c r="F6" s="88" t="s">
        <v>38</v>
      </c>
      <c r="G6" s="88" t="s">
        <v>38</v>
      </c>
      <c r="H6" s="87">
        <v>96.04942959163688</v>
      </c>
      <c r="I6" s="87">
        <v>98.107446251526127</v>
      </c>
      <c r="J6" s="87">
        <v>2.9516043258070832</v>
      </c>
      <c r="K6" s="87">
        <v>1.8259895548309431</v>
      </c>
      <c r="L6" s="135"/>
      <c r="M6" s="135"/>
      <c r="N6" s="135"/>
      <c r="O6" s="135"/>
      <c r="P6" s="135"/>
      <c r="Q6" s="135"/>
    </row>
    <row r="7" spans="1:21" ht="12.75" customHeight="1">
      <c r="A7" s="89" t="s">
        <v>75</v>
      </c>
      <c r="B7" s="87">
        <v>0.61608593936126954</v>
      </c>
      <c r="C7" s="87">
        <v>0.10032515952301919</v>
      </c>
      <c r="D7" s="88" t="s">
        <v>38</v>
      </c>
      <c r="E7" s="88" t="s">
        <v>38</v>
      </c>
      <c r="F7" s="88" t="s">
        <v>38</v>
      </c>
      <c r="G7" s="88" t="s">
        <v>38</v>
      </c>
      <c r="H7" s="87">
        <v>90.070716279185703</v>
      </c>
      <c r="I7" s="87">
        <v>94.379432255117351</v>
      </c>
      <c r="J7" s="87">
        <v>9.3131977814524731</v>
      </c>
      <c r="K7" s="87">
        <v>5.5202425853599859</v>
      </c>
      <c r="L7" s="135"/>
      <c r="M7" s="135"/>
      <c r="N7" s="135"/>
      <c r="O7" s="135"/>
      <c r="P7" s="135"/>
      <c r="Q7" s="135"/>
    </row>
    <row r="8" spans="1:21" ht="12.75" customHeight="1">
      <c r="A8" s="89" t="s">
        <v>76</v>
      </c>
      <c r="B8" s="87">
        <v>0.4821462045364851</v>
      </c>
      <c r="C8" s="87">
        <v>2.651571901637377E-2</v>
      </c>
      <c r="D8" s="88" t="s">
        <v>38</v>
      </c>
      <c r="E8" s="88" t="s">
        <v>38</v>
      </c>
      <c r="F8" s="88" t="s">
        <v>38</v>
      </c>
      <c r="G8" s="88" t="s">
        <v>38</v>
      </c>
      <c r="H8" s="87">
        <v>97.557648047520104</v>
      </c>
      <c r="I8" s="87">
        <v>98.642699174255085</v>
      </c>
      <c r="J8" s="87">
        <v>1.9602057479435695</v>
      </c>
      <c r="K8" s="87">
        <v>1.330785106728422</v>
      </c>
      <c r="L8" s="135"/>
      <c r="M8" s="135"/>
      <c r="N8" s="135"/>
      <c r="O8" s="135"/>
      <c r="P8" s="135"/>
      <c r="Q8" s="135"/>
    </row>
    <row r="9" spans="1:21" ht="12.75" customHeight="1">
      <c r="A9" s="89" t="s">
        <v>77</v>
      </c>
      <c r="B9" s="87">
        <v>0.69796085579110256</v>
      </c>
      <c r="C9" s="87">
        <v>0.11030679351594444</v>
      </c>
      <c r="D9" s="88" t="s">
        <v>38</v>
      </c>
      <c r="E9" s="88" t="s">
        <v>38</v>
      </c>
      <c r="F9" s="88" t="s">
        <v>38</v>
      </c>
      <c r="G9" s="88" t="s">
        <v>38</v>
      </c>
      <c r="H9" s="87">
        <v>96.399061965228199</v>
      </c>
      <c r="I9" s="87">
        <v>97.98614537644491</v>
      </c>
      <c r="J9" s="87">
        <v>2.902977178980517</v>
      </c>
      <c r="K9" s="87">
        <v>1.9035478300386852</v>
      </c>
      <c r="L9" s="135"/>
      <c r="M9" s="135"/>
      <c r="Q9" s="135"/>
    </row>
    <row r="10" spans="1:21" ht="12.75" customHeight="1">
      <c r="A10" s="89" t="s">
        <v>78</v>
      </c>
      <c r="B10" s="87">
        <v>0.95629351367255955</v>
      </c>
      <c r="C10" s="87">
        <v>7.5712856321234465E-2</v>
      </c>
      <c r="D10" s="88" t="s">
        <v>38</v>
      </c>
      <c r="E10" s="88" t="s">
        <v>38</v>
      </c>
      <c r="F10" s="88" t="s">
        <v>38</v>
      </c>
      <c r="G10" s="88" t="s">
        <v>38</v>
      </c>
      <c r="H10" s="87">
        <v>97.657409995950132</v>
      </c>
      <c r="I10" s="87">
        <v>98.998657396238016</v>
      </c>
      <c r="J10" s="87">
        <v>1.3862964903772146</v>
      </c>
      <c r="K10" s="87">
        <v>0.92562974744097581</v>
      </c>
      <c r="L10" s="135"/>
      <c r="M10" s="135"/>
      <c r="Q10" s="135"/>
    </row>
    <row r="11" spans="1:21" ht="12.75" customHeight="1">
      <c r="A11" s="89" t="s">
        <v>79</v>
      </c>
      <c r="B11" s="87">
        <v>0.88635429038256053</v>
      </c>
      <c r="C11" s="87">
        <v>9.8539633658408191E-2</v>
      </c>
      <c r="D11" s="88" t="s">
        <v>38</v>
      </c>
      <c r="E11" s="88" t="s">
        <v>38</v>
      </c>
      <c r="F11" s="88" t="s">
        <v>38</v>
      </c>
      <c r="G11" s="88" t="s">
        <v>38</v>
      </c>
      <c r="H11" s="87">
        <v>96.886741247098158</v>
      </c>
      <c r="I11" s="87">
        <v>98.712014708132671</v>
      </c>
      <c r="J11" s="87">
        <v>2.2269044625191334</v>
      </c>
      <c r="K11" s="87">
        <v>1.1894456582088915</v>
      </c>
      <c r="L11" s="135"/>
      <c r="M11" s="135"/>
      <c r="Q11" s="135"/>
    </row>
    <row r="12" spans="1:21" ht="12.75" customHeight="1">
      <c r="A12" s="89" t="s">
        <v>80</v>
      </c>
      <c r="B12" s="87">
        <v>1.0221341768782244</v>
      </c>
      <c r="C12" s="87">
        <v>0.29519861921761115</v>
      </c>
      <c r="D12" s="88" t="s">
        <v>38</v>
      </c>
      <c r="E12" s="88" t="s">
        <v>38</v>
      </c>
      <c r="F12" s="88" t="s">
        <v>38</v>
      </c>
      <c r="G12" s="88" t="s">
        <v>38</v>
      </c>
      <c r="H12" s="87">
        <v>94.893214683654193</v>
      </c>
      <c r="I12" s="87">
        <v>97.193717760680414</v>
      </c>
      <c r="J12" s="87">
        <v>4.0846511394679554</v>
      </c>
      <c r="K12" s="87">
        <v>2.5110836201018194</v>
      </c>
      <c r="L12" s="135"/>
      <c r="M12" s="135"/>
      <c r="N12" s="135"/>
      <c r="O12" s="135"/>
      <c r="P12" s="135"/>
      <c r="Q12" s="135"/>
    </row>
    <row r="13" spans="1:21" ht="12.75" customHeight="1">
      <c r="A13" s="89" t="s">
        <v>81</v>
      </c>
      <c r="B13" s="87">
        <v>1.0229267581833648</v>
      </c>
      <c r="C13" s="87">
        <v>0.21830652926501551</v>
      </c>
      <c r="D13" s="88" t="s">
        <v>38</v>
      </c>
      <c r="E13" s="88" t="s">
        <v>38</v>
      </c>
      <c r="F13" s="88" t="s">
        <v>38</v>
      </c>
      <c r="G13" s="88" t="s">
        <v>38</v>
      </c>
      <c r="H13" s="87">
        <v>95.146459354119798</v>
      </c>
      <c r="I13" s="87">
        <v>97.640869134263141</v>
      </c>
      <c r="J13" s="87">
        <v>3.8306138876971909</v>
      </c>
      <c r="K13" s="87">
        <v>2.1408243364721695</v>
      </c>
      <c r="L13" s="135"/>
      <c r="M13" s="135"/>
      <c r="N13" s="135"/>
      <c r="O13" s="135"/>
      <c r="P13" s="135"/>
      <c r="Q13" s="135"/>
    </row>
    <row r="14" spans="1:21" ht="12.75" customHeight="1">
      <c r="A14" s="89" t="s">
        <v>82</v>
      </c>
      <c r="B14" s="87">
        <v>1.5839303070801896</v>
      </c>
      <c r="C14" s="87">
        <v>0.15605918324678006</v>
      </c>
      <c r="D14" s="88" t="s">
        <v>38</v>
      </c>
      <c r="E14" s="88" t="s">
        <v>38</v>
      </c>
      <c r="F14" s="88" t="s">
        <v>38</v>
      </c>
      <c r="G14" s="88" t="s">
        <v>38</v>
      </c>
      <c r="H14" s="87">
        <v>94.362914530379371</v>
      </c>
      <c r="I14" s="87">
        <v>98.053390872553948</v>
      </c>
      <c r="J14" s="87">
        <v>4.0531551625403877</v>
      </c>
      <c r="K14" s="87">
        <v>1.7905499441991541</v>
      </c>
      <c r="L14" s="135"/>
      <c r="M14" s="135"/>
      <c r="N14" s="135"/>
      <c r="O14" s="135"/>
      <c r="P14" s="135"/>
    </row>
    <row r="15" spans="1:21" ht="12.75" customHeight="1">
      <c r="A15" s="89" t="s">
        <v>83</v>
      </c>
      <c r="B15" s="87">
        <v>1.11383994897688</v>
      </c>
      <c r="C15" s="87">
        <v>0.17973565702745758</v>
      </c>
      <c r="D15" s="88" t="s">
        <v>38</v>
      </c>
      <c r="E15" s="88" t="s">
        <v>38</v>
      </c>
      <c r="F15" s="88" t="s">
        <v>38</v>
      </c>
      <c r="G15" s="88" t="s">
        <v>38</v>
      </c>
      <c r="H15" s="87">
        <v>95.473444614894461</v>
      </c>
      <c r="I15" s="87">
        <v>97.811522048584393</v>
      </c>
      <c r="J15" s="87">
        <v>3.4127154361287473</v>
      </c>
      <c r="K15" s="87">
        <v>2.0087422943885986</v>
      </c>
      <c r="L15" s="135"/>
      <c r="M15" s="89"/>
      <c r="N15" s="135"/>
      <c r="O15" s="135"/>
      <c r="P15" s="135"/>
    </row>
    <row r="16" spans="1:21" ht="12.75" customHeight="1">
      <c r="A16" s="89" t="s">
        <v>84</v>
      </c>
      <c r="B16" s="87">
        <v>1.0411825045963761</v>
      </c>
      <c r="C16" s="87">
        <v>0.14450929940821566</v>
      </c>
      <c r="D16" s="88" t="s">
        <v>38</v>
      </c>
      <c r="E16" s="88" t="s">
        <v>38</v>
      </c>
      <c r="F16" s="88" t="s">
        <v>38</v>
      </c>
      <c r="G16" s="88" t="s">
        <v>38</v>
      </c>
      <c r="H16" s="87">
        <v>95.302079873386276</v>
      </c>
      <c r="I16" s="87">
        <v>98.426132868998266</v>
      </c>
      <c r="J16" s="87">
        <v>3.6567376220170997</v>
      </c>
      <c r="K16" s="87">
        <v>1.4293578315932918</v>
      </c>
      <c r="M16" s="89"/>
      <c r="N16" s="305"/>
      <c r="O16" s="135"/>
    </row>
    <row r="17" spans="1:29" ht="12.75" customHeight="1">
      <c r="A17" s="86">
        <v>2004</v>
      </c>
      <c r="B17" s="87">
        <v>1.7834877746935411</v>
      </c>
      <c r="C17" s="87">
        <v>0.45792762789589536</v>
      </c>
      <c r="D17" s="88" t="s">
        <v>38</v>
      </c>
      <c r="E17" s="88" t="s">
        <v>38</v>
      </c>
      <c r="F17" s="88" t="s">
        <v>38</v>
      </c>
      <c r="G17" s="88" t="s">
        <v>38</v>
      </c>
      <c r="H17" s="87">
        <v>96.821783127842579</v>
      </c>
      <c r="I17" s="87">
        <v>98.564924958126383</v>
      </c>
      <c r="J17" s="87">
        <v>1.394729097463951</v>
      </c>
      <c r="K17" s="87">
        <v>0.97714741397784133</v>
      </c>
      <c r="M17" s="86"/>
      <c r="N17" s="305"/>
      <c r="P17" s="288"/>
    </row>
    <row r="18" spans="1:29" ht="12.75" customHeight="1">
      <c r="A18" s="89" t="s">
        <v>85</v>
      </c>
      <c r="B18" s="87">
        <v>1.9724793264049818</v>
      </c>
      <c r="C18" s="87">
        <v>0.78212192458697372</v>
      </c>
      <c r="D18" s="88" t="s">
        <v>38</v>
      </c>
      <c r="E18" s="88" t="s">
        <v>38</v>
      </c>
      <c r="F18" s="88" t="s">
        <v>38</v>
      </c>
      <c r="G18" s="88" t="s">
        <v>38</v>
      </c>
      <c r="H18" s="87">
        <v>96.688628730571622</v>
      </c>
      <c r="I18" s="87">
        <v>97.941911258399756</v>
      </c>
      <c r="J18" s="87">
        <v>1.3388919430234389</v>
      </c>
      <c r="K18" s="87">
        <v>1.2759668170130574</v>
      </c>
      <c r="M18" s="89"/>
      <c r="N18" s="305"/>
      <c r="P18" s="288"/>
    </row>
    <row r="19" spans="1:29" ht="12.75" customHeight="1">
      <c r="A19" s="89" t="s">
        <v>86</v>
      </c>
      <c r="B19" s="87">
        <v>1.6422426671809056</v>
      </c>
      <c r="C19" s="87">
        <v>0.71423139219995102</v>
      </c>
      <c r="D19" s="88" t="s">
        <v>38</v>
      </c>
      <c r="E19" s="88" t="s">
        <v>38</v>
      </c>
      <c r="F19" s="88" t="s">
        <v>38</v>
      </c>
      <c r="G19" s="88" t="s">
        <v>38</v>
      </c>
      <c r="H19" s="87">
        <v>96.228483228447132</v>
      </c>
      <c r="I19" s="87">
        <v>98.146927550945378</v>
      </c>
      <c r="J19" s="87">
        <v>2.1292741043719734</v>
      </c>
      <c r="K19" s="87">
        <v>1.1388410568546166</v>
      </c>
      <c r="M19" s="89"/>
      <c r="N19" s="305"/>
      <c r="O19" s="288"/>
      <c r="P19" s="288"/>
    </row>
    <row r="20" spans="1:29" ht="12.75" customHeight="1">
      <c r="A20" s="89" t="s">
        <v>87</v>
      </c>
      <c r="B20" s="87">
        <v>2.2270969999105534</v>
      </c>
      <c r="C20" s="87">
        <v>1.2848365424731854</v>
      </c>
      <c r="D20" s="88" t="s">
        <v>38</v>
      </c>
      <c r="E20" s="88" t="s">
        <v>38</v>
      </c>
      <c r="F20" s="88" t="s">
        <v>38</v>
      </c>
      <c r="G20" s="88" t="s">
        <v>38</v>
      </c>
      <c r="H20" s="87">
        <v>94.461872796720087</v>
      </c>
      <c r="I20" s="87">
        <v>95.916268687816611</v>
      </c>
      <c r="J20" s="87">
        <v>3.3110302033699259</v>
      </c>
      <c r="K20" s="87">
        <v>2.7988947697102335</v>
      </c>
      <c r="M20" s="89"/>
    </row>
    <row r="21" spans="1:29" ht="12.75" customHeight="1">
      <c r="A21" s="89" t="s">
        <v>88</v>
      </c>
      <c r="B21" s="87">
        <v>1.6098815157642017</v>
      </c>
      <c r="C21" s="87">
        <v>0.90455493255589681</v>
      </c>
      <c r="D21" s="88" t="s">
        <v>38</v>
      </c>
      <c r="E21" s="88" t="s">
        <v>38</v>
      </c>
      <c r="F21" s="88" t="s">
        <v>38</v>
      </c>
      <c r="G21" s="88" t="s">
        <v>38</v>
      </c>
      <c r="H21" s="87">
        <v>97.633431380046616</v>
      </c>
      <c r="I21" s="87">
        <v>98.299436656500617</v>
      </c>
      <c r="J21" s="87">
        <v>0.75668710418917373</v>
      </c>
      <c r="K21" s="87">
        <v>0.79600841094370856</v>
      </c>
      <c r="M21" s="89"/>
      <c r="N21" s="305"/>
      <c r="O21" s="288"/>
      <c r="AC21" s="20" t="s">
        <v>70</v>
      </c>
    </row>
    <row r="22" spans="1:29" ht="12.75" customHeight="1">
      <c r="A22" s="89" t="s">
        <v>89</v>
      </c>
      <c r="B22" s="87">
        <v>1.8766684768885888</v>
      </c>
      <c r="C22" s="87">
        <v>0.86154539551589404</v>
      </c>
      <c r="D22" s="88" t="s">
        <v>38</v>
      </c>
      <c r="E22" s="88" t="s">
        <v>38</v>
      </c>
      <c r="F22" s="88" t="s">
        <v>38</v>
      </c>
      <c r="G22" s="88" t="s">
        <v>38</v>
      </c>
      <c r="H22" s="87">
        <v>97.017066629164603</v>
      </c>
      <c r="I22" s="87">
        <v>98.22361458685846</v>
      </c>
      <c r="J22" s="87">
        <v>1.1062648939463617</v>
      </c>
      <c r="K22" s="87">
        <v>0.91484001762529554</v>
      </c>
      <c r="M22" s="89"/>
      <c r="N22" s="305"/>
      <c r="O22" s="288"/>
    </row>
    <row r="23" spans="1:29" ht="12.75" customHeight="1">
      <c r="A23" s="89" t="s">
        <v>90</v>
      </c>
      <c r="B23" s="87">
        <v>2.068587578688375</v>
      </c>
      <c r="C23" s="87">
        <v>0.93482706262246995</v>
      </c>
      <c r="D23" s="88" t="s">
        <v>38</v>
      </c>
      <c r="E23" s="88" t="s">
        <v>38</v>
      </c>
      <c r="F23" s="88" t="s">
        <v>38</v>
      </c>
      <c r="G23" s="88" t="s">
        <v>38</v>
      </c>
      <c r="H23" s="87">
        <v>97.251986425716808</v>
      </c>
      <c r="I23" s="87">
        <v>98.459726294156553</v>
      </c>
      <c r="J23" s="87">
        <v>0.67942599559475381</v>
      </c>
      <c r="K23" s="87">
        <v>0.60544664322135167</v>
      </c>
      <c r="M23" s="89"/>
      <c r="N23" s="305"/>
      <c r="O23" s="135"/>
    </row>
    <row r="24" spans="1:29" ht="12.75" customHeight="1">
      <c r="A24" s="89" t="s">
        <v>91</v>
      </c>
      <c r="B24" s="87">
        <v>2.0327553258834898</v>
      </c>
      <c r="C24" s="87">
        <v>0.77293101484632731</v>
      </c>
      <c r="D24" s="88" t="s">
        <v>38</v>
      </c>
      <c r="E24" s="88" t="s">
        <v>38</v>
      </c>
      <c r="F24" s="88" t="s">
        <v>38</v>
      </c>
      <c r="G24" s="88" t="s">
        <v>38</v>
      </c>
      <c r="H24" s="87">
        <v>97.100888252151634</v>
      </c>
      <c r="I24" s="87">
        <v>98.161164874479866</v>
      </c>
      <c r="J24" s="87">
        <v>0.86635642196475926</v>
      </c>
      <c r="K24" s="87">
        <v>1.0659041106734271</v>
      </c>
      <c r="M24" s="441"/>
      <c r="Q24" s="441"/>
    </row>
    <row r="25" spans="1:29" ht="12.75" customHeight="1">
      <c r="A25" s="89" t="s">
        <v>92</v>
      </c>
      <c r="B25" s="87">
        <v>2.1701631299724622</v>
      </c>
      <c r="C25" s="87">
        <v>0.54886058620476963</v>
      </c>
      <c r="D25" s="88" t="s">
        <v>38</v>
      </c>
      <c r="E25" s="88" t="s">
        <v>38</v>
      </c>
      <c r="F25" s="88" t="s">
        <v>38</v>
      </c>
      <c r="G25" s="88" t="s">
        <v>38</v>
      </c>
      <c r="H25" s="87">
        <v>96.871123102513764</v>
      </c>
      <c r="I25" s="87">
        <v>98.601228695614935</v>
      </c>
      <c r="J25" s="87">
        <v>0.9587137675135009</v>
      </c>
      <c r="K25" s="87">
        <v>0.84991071818054409</v>
      </c>
      <c r="M25" s="441"/>
      <c r="N25" s="441"/>
      <c r="O25" s="441"/>
      <c r="P25" s="441"/>
      <c r="Q25" s="441"/>
    </row>
    <row r="26" spans="1:29" ht="12.75" customHeight="1">
      <c r="A26" s="89" t="s">
        <v>93</v>
      </c>
      <c r="B26" s="87">
        <v>1.9816060354488712</v>
      </c>
      <c r="C26" s="87">
        <v>0.56983450376559375</v>
      </c>
      <c r="D26" s="87">
        <v>1.5253755605905499</v>
      </c>
      <c r="E26" s="87">
        <v>0.32413440442838382</v>
      </c>
      <c r="F26" s="87">
        <v>1.1153406736565963</v>
      </c>
      <c r="G26" s="87">
        <v>0.17062062744027601</v>
      </c>
      <c r="H26" s="87">
        <v>97.277231190746903</v>
      </c>
      <c r="I26" s="87">
        <v>98.780807651834294</v>
      </c>
      <c r="J26" s="87">
        <v>0.74116277380423301</v>
      </c>
      <c r="K26" s="87">
        <v>0.64935784440015332</v>
      </c>
      <c r="M26" s="304"/>
      <c r="N26" s="446"/>
      <c r="O26" s="446"/>
      <c r="P26" s="446"/>
      <c r="Q26" s="446"/>
      <c r="R26" s="446"/>
    </row>
    <row r="27" spans="1:29" ht="12.75" customHeight="1">
      <c r="A27" s="86">
        <v>2013</v>
      </c>
      <c r="B27" s="87">
        <v>1.7010130098944476</v>
      </c>
      <c r="C27" s="87">
        <v>0.50382184727746115</v>
      </c>
      <c r="D27" s="87">
        <v>1.5399217444141535</v>
      </c>
      <c r="E27" s="87">
        <v>0.45736487719588992</v>
      </c>
      <c r="F27" s="87">
        <v>1.1783741399299976</v>
      </c>
      <c r="G27" s="87">
        <v>0.22978616277093594</v>
      </c>
      <c r="H27" s="87">
        <v>97.611508070386094</v>
      </c>
      <c r="I27" s="87">
        <v>99.128030196430203</v>
      </c>
      <c r="J27" s="87">
        <v>0.68747891971947228</v>
      </c>
      <c r="K27" s="87">
        <v>0.36814795629237002</v>
      </c>
      <c r="M27" s="304"/>
      <c r="N27" s="446"/>
      <c r="O27" s="446"/>
      <c r="P27" s="446"/>
      <c r="Q27" s="446"/>
      <c r="R27" s="446"/>
    </row>
    <row r="28" spans="1:29" ht="12.75" customHeight="1">
      <c r="A28" s="86">
        <v>2014</v>
      </c>
      <c r="B28" s="87">
        <v>1.69158143194335</v>
      </c>
      <c r="C28" s="87">
        <v>0.71428571428571397</v>
      </c>
      <c r="D28" s="87">
        <v>1.3370035391270201</v>
      </c>
      <c r="E28" s="87">
        <v>0.63051702395964704</v>
      </c>
      <c r="F28" s="87">
        <v>0.86511993708218604</v>
      </c>
      <c r="G28" s="87">
        <v>0.33613445378151302</v>
      </c>
      <c r="H28" s="87">
        <v>97.728613591938398</v>
      </c>
      <c r="I28" s="87">
        <v>98.978859439055398</v>
      </c>
      <c r="J28" s="87">
        <v>0.59008654602675104</v>
      </c>
      <c r="K28" s="87">
        <v>0.33613445378151302</v>
      </c>
      <c r="M28" s="304"/>
      <c r="N28" s="446"/>
      <c r="O28" s="446"/>
      <c r="P28" s="446"/>
      <c r="Q28" s="446"/>
      <c r="R28" s="446"/>
    </row>
    <row r="29" spans="1:29" ht="12.75" customHeight="1">
      <c r="A29" s="86">
        <v>2015</v>
      </c>
      <c r="B29" s="87">
        <v>1.24864398878594</v>
      </c>
      <c r="C29" s="87">
        <v>0.33335752119567202</v>
      </c>
      <c r="D29" s="87">
        <v>1.0106457653682701</v>
      </c>
      <c r="E29" s="87">
        <v>0.19199912914585199</v>
      </c>
      <c r="F29" s="87">
        <v>0.63653521140027403</v>
      </c>
      <c r="G29" s="87">
        <v>9.8872778987143903E-2</v>
      </c>
      <c r="H29" s="87">
        <v>97.939779034063505</v>
      </c>
      <c r="I29" s="87">
        <v>98.878755783933002</v>
      </c>
      <c r="J29" s="87">
        <v>0.81157697715053201</v>
      </c>
      <c r="K29" s="87">
        <v>0.78788669487131102</v>
      </c>
      <c r="L29" s="442"/>
      <c r="M29" s="304"/>
      <c r="N29" s="446"/>
      <c r="O29" s="446"/>
      <c r="P29" s="446"/>
      <c r="Q29" s="446"/>
      <c r="R29" s="446"/>
    </row>
    <row r="30" spans="1:29" ht="12.75" customHeight="1">
      <c r="A30" s="86">
        <v>2016</v>
      </c>
      <c r="B30" s="87">
        <v>0.97518105568281543</v>
      </c>
      <c r="C30" s="87">
        <v>0.42421418871992045</v>
      </c>
      <c r="D30" s="87">
        <v>0.97518105568281543</v>
      </c>
      <c r="E30" s="87">
        <v>0.22684835834681358</v>
      </c>
      <c r="F30" s="87">
        <v>0.58552099671367985</v>
      </c>
      <c r="G30" s="87">
        <v>0.12729109867721458</v>
      </c>
      <c r="H30" s="87">
        <v>98.154818017101206</v>
      </c>
      <c r="I30" s="87">
        <v>99.13765005238902</v>
      </c>
      <c r="J30" s="87">
        <v>0.87000092721597666</v>
      </c>
      <c r="K30" s="87">
        <v>0.43813575889104123</v>
      </c>
      <c r="L30" s="442"/>
      <c r="M30" s="304"/>
      <c r="N30" s="446"/>
      <c r="O30" s="446"/>
      <c r="P30" s="446"/>
      <c r="Q30" s="446"/>
      <c r="R30" s="446"/>
    </row>
    <row r="31" spans="1:29" ht="6" customHeight="1">
      <c r="A31" s="200"/>
      <c r="B31" s="200"/>
      <c r="C31" s="200"/>
      <c r="D31" s="200"/>
      <c r="E31" s="200"/>
      <c r="F31" s="200"/>
      <c r="G31" s="200"/>
      <c r="H31" s="200"/>
      <c r="I31" s="200"/>
      <c r="J31" s="200"/>
      <c r="K31" s="200"/>
      <c r="M31" s="86"/>
      <c r="N31" s="441"/>
      <c r="P31" s="441"/>
    </row>
    <row r="32" spans="1:29" ht="54.95" customHeight="1">
      <c r="A32" s="876" t="s">
        <v>310</v>
      </c>
      <c r="B32" s="877"/>
      <c r="C32" s="877"/>
      <c r="D32" s="877"/>
      <c r="E32" s="877"/>
      <c r="F32" s="877"/>
      <c r="G32" s="877"/>
      <c r="H32" s="877"/>
      <c r="I32" s="877"/>
      <c r="J32" s="877"/>
      <c r="K32" s="877"/>
      <c r="M32" s="89"/>
      <c r="N32" s="441"/>
      <c r="P32" s="441"/>
    </row>
    <row r="33" spans="1:19" s="42" customFormat="1" ht="6" customHeight="1">
      <c r="A33" s="106" t="s">
        <v>40</v>
      </c>
      <c r="B33" s="84"/>
      <c r="C33" s="84"/>
      <c r="D33" s="84"/>
      <c r="E33" s="84"/>
      <c r="F33" s="84"/>
      <c r="G33" s="84"/>
      <c r="H33" s="84"/>
      <c r="I33" s="84"/>
      <c r="J33" s="84"/>
      <c r="K33" s="107"/>
      <c r="M33" s="89"/>
      <c r="N33" s="441"/>
      <c r="O33" s="441"/>
      <c r="P33" s="441"/>
      <c r="Q33" s="20"/>
      <c r="R33" s="20"/>
      <c r="S33" s="20"/>
    </row>
    <row r="34" spans="1:19" s="42" customFormat="1" ht="12.75" customHeight="1">
      <c r="A34" s="801" t="s">
        <v>200</v>
      </c>
      <c r="B34" s="801"/>
      <c r="C34" s="801"/>
      <c r="D34" s="801"/>
      <c r="E34" s="801"/>
      <c r="F34" s="801"/>
      <c r="G34" s="801"/>
      <c r="H34" s="801"/>
      <c r="I34" s="801"/>
      <c r="J34" s="801"/>
      <c r="K34" s="801"/>
    </row>
  </sheetData>
  <mergeCells count="13">
    <mergeCell ref="P3:Q3"/>
    <mergeCell ref="B3:C3"/>
    <mergeCell ref="H3:I3"/>
    <mergeCell ref="J3:K3"/>
    <mergeCell ref="L3:M3"/>
    <mergeCell ref="N3:O3"/>
    <mergeCell ref="D3:E3"/>
    <mergeCell ref="F3:G3"/>
    <mergeCell ref="K1:N1"/>
    <mergeCell ref="G1:I1"/>
    <mergeCell ref="A34:K34"/>
    <mergeCell ref="A2:K2"/>
    <mergeCell ref="A32:K3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ignoredErrors>
    <ignoredError sqref="A18:A24 A6:A16" numberStoredAsText="1"/>
  </ignoredErrors>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26"/>
  <sheetViews>
    <sheetView workbookViewId="0">
      <pane ySplit="4" topLeftCell="A5" activePane="bottomLeft" state="frozen"/>
      <selection activeCell="A17" sqref="A17:XFD18"/>
      <selection pane="bottomLeft" activeCell="D27" sqref="D27"/>
    </sheetView>
  </sheetViews>
  <sheetFormatPr defaultColWidth="9.140625" defaultRowHeight="12.75"/>
  <cols>
    <col min="1" max="1" width="6.7109375" style="20" customWidth="1"/>
    <col min="2" max="30" width="8.7109375" style="20" customWidth="1"/>
    <col min="31" max="16384" width="9.140625" style="20"/>
  </cols>
  <sheetData>
    <row r="1" spans="1:17" s="94" customFormat="1" ht="30" customHeight="1">
      <c r="A1" s="142"/>
      <c r="B1" s="143"/>
      <c r="C1" s="143"/>
      <c r="D1" s="143"/>
      <c r="E1" s="143"/>
      <c r="F1" s="143"/>
      <c r="G1" s="799" t="s">
        <v>489</v>
      </c>
      <c r="H1" s="809"/>
      <c r="I1" s="809"/>
      <c r="J1" s="435"/>
      <c r="K1" s="774" t="s">
        <v>354</v>
      </c>
      <c r="L1" s="775"/>
      <c r="M1" s="775"/>
      <c r="N1" s="817"/>
    </row>
    <row r="2" spans="1:17" s="140" customFormat="1" ht="15" customHeight="1">
      <c r="A2" s="803" t="s">
        <v>414</v>
      </c>
      <c r="B2" s="803"/>
      <c r="C2" s="803"/>
      <c r="D2" s="803"/>
      <c r="E2" s="803"/>
      <c r="F2" s="803"/>
      <c r="G2" s="803"/>
      <c r="H2" s="803"/>
      <c r="I2" s="803"/>
      <c r="J2" s="803"/>
      <c r="K2" s="803"/>
    </row>
    <row r="3" spans="1:17" s="138" customFormat="1" ht="30" customHeight="1">
      <c r="A3" s="139"/>
      <c r="B3" s="804" t="s">
        <v>95</v>
      </c>
      <c r="C3" s="804"/>
      <c r="D3" s="804" t="s">
        <v>96</v>
      </c>
      <c r="E3" s="804"/>
      <c r="F3" s="804" t="s">
        <v>97</v>
      </c>
      <c r="G3" s="804"/>
      <c r="H3" s="804" t="s">
        <v>19</v>
      </c>
      <c r="I3" s="804"/>
      <c r="J3" s="804" t="s">
        <v>36</v>
      </c>
      <c r="K3" s="804"/>
      <c r="L3" s="310"/>
    </row>
    <row r="4" spans="1:17" ht="15" customHeight="1">
      <c r="A4" s="156" t="s">
        <v>40</v>
      </c>
      <c r="B4" s="136" t="s">
        <v>29</v>
      </c>
      <c r="C4" s="136" t="s">
        <v>30</v>
      </c>
      <c r="D4" s="136" t="s">
        <v>29</v>
      </c>
      <c r="E4" s="136" t="s">
        <v>30</v>
      </c>
      <c r="F4" s="136" t="s">
        <v>29</v>
      </c>
      <c r="G4" s="136" t="s">
        <v>30</v>
      </c>
      <c r="H4" s="136" t="s">
        <v>29</v>
      </c>
      <c r="I4" s="136" t="s">
        <v>30</v>
      </c>
      <c r="J4" s="136" t="s">
        <v>29</v>
      </c>
      <c r="K4" s="136" t="s">
        <v>30</v>
      </c>
      <c r="L4" s="136"/>
    </row>
    <row r="5" spans="1:17" ht="6" customHeight="1">
      <c r="A5" s="309"/>
      <c r="B5" s="307"/>
      <c r="C5" s="307"/>
      <c r="D5" s="308"/>
      <c r="E5" s="308"/>
      <c r="F5" s="308"/>
      <c r="G5" s="308"/>
      <c r="H5" s="307"/>
      <c r="I5" s="307"/>
      <c r="J5" s="307"/>
      <c r="K5" s="307"/>
    </row>
    <row r="6" spans="1:17" ht="12.75" customHeight="1">
      <c r="A6" s="86">
        <v>2004</v>
      </c>
      <c r="B6" s="87">
        <v>1.3965266442759701</v>
      </c>
      <c r="C6" s="87">
        <v>0.14164732892918167</v>
      </c>
      <c r="D6" s="88" t="s">
        <v>38</v>
      </c>
      <c r="E6" s="88" t="s">
        <v>38</v>
      </c>
      <c r="F6" s="88" t="s">
        <v>38</v>
      </c>
      <c r="G6" s="88" t="s">
        <v>38</v>
      </c>
      <c r="H6" s="87">
        <v>97.857880621598795</v>
      </c>
      <c r="I6" s="87">
        <v>99.140266426470305</v>
      </c>
      <c r="J6" s="87">
        <v>0.74559273412525096</v>
      </c>
      <c r="K6" s="87">
        <v>0.71808624460056958</v>
      </c>
    </row>
    <row r="7" spans="1:17" ht="12.75" customHeight="1">
      <c r="A7" s="86">
        <v>2005</v>
      </c>
      <c r="B7" s="87">
        <v>1.2421488980655384</v>
      </c>
      <c r="C7" s="87">
        <v>0.47565003594816035</v>
      </c>
      <c r="D7" s="88" t="s">
        <v>38</v>
      </c>
      <c r="E7" s="88" t="s">
        <v>38</v>
      </c>
      <c r="F7" s="88" t="s">
        <v>38</v>
      </c>
      <c r="G7" s="88" t="s">
        <v>38</v>
      </c>
      <c r="H7" s="87">
        <v>97.710407923919618</v>
      </c>
      <c r="I7" s="87">
        <v>98.472752432937</v>
      </c>
      <c r="J7" s="87">
        <v>1.0474431780149369</v>
      </c>
      <c r="K7" s="87">
        <v>1.0515975311148258</v>
      </c>
    </row>
    <row r="8" spans="1:17" ht="12.75" customHeight="1">
      <c r="A8" s="86">
        <v>2006</v>
      </c>
      <c r="B8" s="87">
        <v>1.4287765305223681</v>
      </c>
      <c r="C8" s="87">
        <v>0.25255962926408171</v>
      </c>
      <c r="D8" s="88" t="s">
        <v>38</v>
      </c>
      <c r="E8" s="88" t="s">
        <v>38</v>
      </c>
      <c r="F8" s="88" t="s">
        <v>38</v>
      </c>
      <c r="G8" s="88" t="s">
        <v>38</v>
      </c>
      <c r="H8" s="87">
        <v>97.508695102592881</v>
      </c>
      <c r="I8" s="87">
        <v>99.022359997918898</v>
      </c>
      <c r="J8" s="87">
        <v>1.062528366884733</v>
      </c>
      <c r="K8" s="87">
        <v>0.72508037281714943</v>
      </c>
    </row>
    <row r="9" spans="1:17" ht="12.75" customHeight="1">
      <c r="A9" s="86">
        <v>2007</v>
      </c>
      <c r="B9" s="87">
        <v>2.0005220746676615</v>
      </c>
      <c r="C9" s="87">
        <v>0.60205321706143278</v>
      </c>
      <c r="D9" s="88" t="s">
        <v>38</v>
      </c>
      <c r="E9" s="88" t="s">
        <v>38</v>
      </c>
      <c r="F9" s="88" t="s">
        <v>38</v>
      </c>
      <c r="G9" s="88" t="s">
        <v>38</v>
      </c>
      <c r="H9" s="87">
        <v>93.706523868284606</v>
      </c>
      <c r="I9" s="87">
        <v>96.80326888769028</v>
      </c>
      <c r="J9" s="87">
        <v>4.2929540570475435</v>
      </c>
      <c r="K9" s="87">
        <v>2.5946778952481293</v>
      </c>
      <c r="M9" s="101"/>
      <c r="O9" s="101"/>
    </row>
    <row r="10" spans="1:17" ht="12.75" customHeight="1">
      <c r="A10" s="86">
        <v>2008</v>
      </c>
      <c r="B10" s="87">
        <v>1.0897970063295821</v>
      </c>
      <c r="C10" s="87">
        <v>0.4353234669476142</v>
      </c>
      <c r="D10" s="88" t="s">
        <v>38</v>
      </c>
      <c r="E10" s="88" t="s">
        <v>38</v>
      </c>
      <c r="F10" s="88" t="s">
        <v>38</v>
      </c>
      <c r="G10" s="88" t="s">
        <v>38</v>
      </c>
      <c r="H10" s="87">
        <v>97.942969326057437</v>
      </c>
      <c r="I10" s="87">
        <v>98.607414278502077</v>
      </c>
      <c r="J10" s="87">
        <v>0.9672336676128207</v>
      </c>
      <c r="K10" s="87">
        <v>0.95726225455044756</v>
      </c>
      <c r="M10" s="101"/>
      <c r="O10" s="101"/>
    </row>
    <row r="11" spans="1:17" ht="12.75" customHeight="1">
      <c r="A11" s="86">
        <v>2009</v>
      </c>
      <c r="B11" s="87">
        <v>1.8960676783550248</v>
      </c>
      <c r="C11" s="87">
        <v>0.40202933137338709</v>
      </c>
      <c r="D11" s="88" t="s">
        <v>38</v>
      </c>
      <c r="E11" s="88" t="s">
        <v>38</v>
      </c>
      <c r="F11" s="88" t="s">
        <v>38</v>
      </c>
      <c r="G11" s="88" t="s">
        <v>38</v>
      </c>
      <c r="H11" s="87">
        <v>96.932704230238315</v>
      </c>
      <c r="I11" s="87">
        <v>98.606915202989882</v>
      </c>
      <c r="J11" s="87">
        <v>1.1712280914066533</v>
      </c>
      <c r="K11" s="87">
        <v>0.99105546563663072</v>
      </c>
      <c r="M11" s="101"/>
      <c r="O11" s="101"/>
    </row>
    <row r="12" spans="1:17" ht="12.75" customHeight="1">
      <c r="A12" s="86">
        <v>2010</v>
      </c>
      <c r="B12" s="87">
        <v>1.6221778246269449</v>
      </c>
      <c r="C12" s="87">
        <v>0.32828608378463975</v>
      </c>
      <c r="D12" s="88" t="s">
        <v>38</v>
      </c>
      <c r="E12" s="88" t="s">
        <v>38</v>
      </c>
      <c r="F12" s="88" t="s">
        <v>38</v>
      </c>
      <c r="G12" s="88" t="s">
        <v>38</v>
      </c>
      <c r="H12" s="87">
        <v>97.376240707565344</v>
      </c>
      <c r="I12" s="87">
        <v>98.601019348302316</v>
      </c>
      <c r="J12" s="87">
        <v>1.0015814678078419</v>
      </c>
      <c r="K12" s="87">
        <v>1.0706945679130373</v>
      </c>
      <c r="M12" s="101"/>
      <c r="O12" s="101"/>
    </row>
    <row r="13" spans="1:17" ht="12.75" customHeight="1">
      <c r="A13" s="86">
        <v>2011</v>
      </c>
      <c r="B13" s="87">
        <v>1.6349417330771281</v>
      </c>
      <c r="C13" s="87">
        <v>0.51976407999920227</v>
      </c>
      <c r="D13" s="88" t="s">
        <v>38</v>
      </c>
      <c r="E13" s="88" t="s">
        <v>38</v>
      </c>
      <c r="F13" s="88" t="s">
        <v>38</v>
      </c>
      <c r="G13" s="88" t="s">
        <v>38</v>
      </c>
      <c r="H13" s="87">
        <v>96.927060245079389</v>
      </c>
      <c r="I13" s="87">
        <v>98.614304519434796</v>
      </c>
      <c r="J13" s="87">
        <v>1.4379980218435284</v>
      </c>
      <c r="K13" s="87">
        <v>0.86593140056602302</v>
      </c>
      <c r="P13" s="804"/>
      <c r="Q13" s="804"/>
    </row>
    <row r="14" spans="1:17" ht="12.75" customHeight="1">
      <c r="A14" s="89" t="s">
        <v>92</v>
      </c>
      <c r="B14" s="87">
        <v>1.5196585613867077</v>
      </c>
      <c r="C14" s="87">
        <v>0.37713980313861101</v>
      </c>
      <c r="D14" s="88" t="s">
        <v>38</v>
      </c>
      <c r="E14" s="88" t="s">
        <v>38</v>
      </c>
      <c r="F14" s="88" t="s">
        <v>38</v>
      </c>
      <c r="G14" s="88" t="s">
        <v>38</v>
      </c>
      <c r="H14" s="87">
        <v>97.411835878113394</v>
      </c>
      <c r="I14" s="87">
        <v>98.714135667385079</v>
      </c>
      <c r="J14" s="87">
        <v>1.0685055604998115</v>
      </c>
      <c r="K14" s="87">
        <v>0.90872452947618376</v>
      </c>
      <c r="L14" s="35"/>
      <c r="M14" s="35"/>
      <c r="N14" s="35"/>
      <c r="O14" s="35"/>
      <c r="P14" s="35"/>
      <c r="Q14" s="35"/>
    </row>
    <row r="15" spans="1:17" ht="12.75" customHeight="1">
      <c r="A15" s="89" t="s">
        <v>93</v>
      </c>
      <c r="B15" s="87">
        <v>1.4203637278458481</v>
      </c>
      <c r="C15" s="87">
        <v>0.21255236750439979</v>
      </c>
      <c r="D15" s="87">
        <v>1.0503313555313245</v>
      </c>
      <c r="E15" s="87">
        <v>0.21255236750439979</v>
      </c>
      <c r="F15" s="87">
        <v>0.76902188896514301</v>
      </c>
      <c r="G15" s="87">
        <v>0.16852172649518218</v>
      </c>
      <c r="H15" s="87">
        <v>98.069254034207049</v>
      </c>
      <c r="I15" s="87">
        <v>99.293423909540707</v>
      </c>
      <c r="J15" s="87">
        <v>0.51038223794710558</v>
      </c>
      <c r="K15" s="87">
        <v>0.49402372295490743</v>
      </c>
      <c r="L15" s="101"/>
      <c r="M15" s="445"/>
      <c r="N15" s="101"/>
      <c r="O15" s="101"/>
      <c r="P15" s="101"/>
      <c r="Q15" s="101"/>
    </row>
    <row r="16" spans="1:17" ht="12.75" customHeight="1">
      <c r="A16" s="86">
        <v>2013</v>
      </c>
      <c r="B16" s="87">
        <v>0.96290860764696895</v>
      </c>
      <c r="C16" s="87">
        <v>0.27954146034248167</v>
      </c>
      <c r="D16" s="87">
        <v>0.76026887885234151</v>
      </c>
      <c r="E16" s="87">
        <v>0.27954146034248167</v>
      </c>
      <c r="F16" s="87">
        <v>0.65356191062353519</v>
      </c>
      <c r="G16" s="87">
        <v>0.20380461604263506</v>
      </c>
      <c r="H16" s="87">
        <v>98.287603444898053</v>
      </c>
      <c r="I16" s="87">
        <v>99.418348745454182</v>
      </c>
      <c r="J16" s="87">
        <v>0.74948794745497904</v>
      </c>
      <c r="K16" s="87">
        <v>0.30210979420333378</v>
      </c>
      <c r="L16" s="101"/>
      <c r="M16" s="445"/>
      <c r="N16" s="101"/>
      <c r="O16" s="101"/>
      <c r="P16" s="101"/>
      <c r="Q16" s="101"/>
    </row>
    <row r="17" spans="1:17" ht="12.75" customHeight="1">
      <c r="A17" s="86">
        <v>2014</v>
      </c>
      <c r="B17" s="87">
        <v>1.21518987341772</v>
      </c>
      <c r="C17" s="87">
        <v>0.162249864791779</v>
      </c>
      <c r="D17" s="87">
        <v>0.810126582278481</v>
      </c>
      <c r="E17" s="87">
        <v>0.162249864791779</v>
      </c>
      <c r="F17" s="87">
        <v>0.50607287449392702</v>
      </c>
      <c r="G17" s="87">
        <v>0.162249864791779</v>
      </c>
      <c r="H17" s="87">
        <v>98.329113924050603</v>
      </c>
      <c r="I17" s="87">
        <v>99.5673336938886</v>
      </c>
      <c r="J17" s="87">
        <v>0.455696202531646</v>
      </c>
      <c r="K17" s="87">
        <v>0.27041644131963199</v>
      </c>
      <c r="L17" s="101"/>
      <c r="M17" s="445"/>
      <c r="N17" s="101"/>
      <c r="O17" s="101"/>
      <c r="P17" s="101"/>
      <c r="Q17" s="101"/>
    </row>
    <row r="18" spans="1:17" s="444" customFormat="1" ht="12.75" customHeight="1">
      <c r="A18" s="86">
        <v>2015</v>
      </c>
      <c r="B18" s="87">
        <v>0.96180718256354203</v>
      </c>
      <c r="C18" s="87">
        <v>0.163634102343792</v>
      </c>
      <c r="D18" s="87">
        <v>0.64127518559268026</v>
      </c>
      <c r="E18" s="87">
        <v>8.454378450213304E-2</v>
      </c>
      <c r="F18" s="87">
        <v>0.55723055107566899</v>
      </c>
      <c r="G18" s="87">
        <v>8.4543784502132693E-2</v>
      </c>
      <c r="H18" s="87">
        <v>98.070292219203495</v>
      </c>
      <c r="I18" s="87">
        <v>99.268441806886202</v>
      </c>
      <c r="J18" s="87">
        <v>0.96790059823290797</v>
      </c>
      <c r="K18" s="87">
        <v>0.56792409077002304</v>
      </c>
      <c r="L18" s="101"/>
      <c r="M18" s="445"/>
      <c r="N18" s="101"/>
      <c r="O18" s="101"/>
      <c r="P18" s="101"/>
      <c r="Q18" s="101"/>
    </row>
    <row r="19" spans="1:17" s="444" customFormat="1" ht="12.75" customHeight="1">
      <c r="A19" s="86">
        <v>2016</v>
      </c>
      <c r="B19" s="87">
        <v>0.69609039519717419</v>
      </c>
      <c r="C19" s="87">
        <v>0.19471738207891964</v>
      </c>
      <c r="D19" s="87">
        <v>0.3623826137193501</v>
      </c>
      <c r="E19" s="87">
        <v>0.13680438377090806</v>
      </c>
      <c r="F19" s="87">
        <v>0.24271904258792487</v>
      </c>
      <c r="G19" s="87">
        <v>0.13680438377090806</v>
      </c>
      <c r="H19" s="87">
        <v>98.389396572129556</v>
      </c>
      <c r="I19" s="87">
        <v>99.38615093670505</v>
      </c>
      <c r="J19" s="87">
        <v>0.91451303267326089</v>
      </c>
      <c r="K19" s="87">
        <v>0.41913168121602529</v>
      </c>
      <c r="L19" s="101"/>
      <c r="M19" s="445"/>
      <c r="N19" s="101"/>
      <c r="O19" s="101"/>
      <c r="P19" s="101"/>
      <c r="Q19" s="101"/>
    </row>
    <row r="20" spans="1:17" s="42" customFormat="1" ht="6" customHeight="1">
      <c r="A20" s="197" t="s">
        <v>40</v>
      </c>
      <c r="B20" s="198"/>
      <c r="C20" s="198"/>
      <c r="D20" s="198"/>
      <c r="E20" s="198"/>
      <c r="F20" s="198"/>
      <c r="G20" s="198"/>
      <c r="H20" s="198"/>
      <c r="I20" s="198"/>
      <c r="J20" s="198"/>
      <c r="K20" s="202"/>
    </row>
    <row r="21" spans="1:17" ht="15" customHeight="1">
      <c r="A21" s="878" t="s">
        <v>311</v>
      </c>
      <c r="B21" s="777"/>
      <c r="C21" s="777"/>
      <c r="D21" s="777"/>
      <c r="E21" s="777"/>
      <c r="F21" s="777"/>
      <c r="G21" s="777"/>
      <c r="H21" s="777"/>
      <c r="I21" s="777"/>
      <c r="J21" s="777"/>
      <c r="K21" s="777"/>
      <c r="L21" s="101"/>
      <c r="M21" s="101"/>
      <c r="N21" s="101"/>
      <c r="O21" s="101"/>
      <c r="P21" s="101"/>
      <c r="Q21" s="101"/>
    </row>
    <row r="22" spans="1:17" ht="6" customHeight="1">
      <c r="A22" s="290"/>
      <c r="B22" s="289"/>
      <c r="C22" s="289"/>
      <c r="D22" s="289"/>
      <c r="E22" s="289"/>
      <c r="F22" s="289"/>
      <c r="G22" s="289"/>
      <c r="H22" s="289"/>
      <c r="I22" s="289"/>
      <c r="J22" s="289"/>
      <c r="K22" s="289"/>
    </row>
    <row r="23" spans="1:17" s="42" customFormat="1" ht="12.75" customHeight="1">
      <c r="A23" s="801" t="s">
        <v>200</v>
      </c>
      <c r="B23" s="801"/>
      <c r="C23" s="801"/>
      <c r="D23" s="801"/>
      <c r="E23" s="801"/>
      <c r="F23" s="801"/>
      <c r="G23" s="801"/>
      <c r="H23" s="801"/>
      <c r="I23" s="801"/>
      <c r="J23" s="801"/>
      <c r="K23" s="801"/>
    </row>
    <row r="26" spans="1:17">
      <c r="D26" s="443"/>
    </row>
  </sheetData>
  <mergeCells count="11">
    <mergeCell ref="P13:Q13"/>
    <mergeCell ref="K1:N1"/>
    <mergeCell ref="G1:I1"/>
    <mergeCell ref="A23:K23"/>
    <mergeCell ref="A2:K2"/>
    <mergeCell ref="B3:C3"/>
    <mergeCell ref="D3:E3"/>
    <mergeCell ref="F3:G3"/>
    <mergeCell ref="H3:I3"/>
    <mergeCell ref="J3:K3"/>
    <mergeCell ref="A21:K2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V39"/>
  <sheetViews>
    <sheetView workbookViewId="0">
      <pane ySplit="4" topLeftCell="A5" activePane="bottomLeft" state="frozen"/>
      <selection activeCell="A17" sqref="A17:XFD18"/>
      <selection pane="bottomLeft" activeCell="B42" sqref="B42"/>
    </sheetView>
  </sheetViews>
  <sheetFormatPr defaultColWidth="9.140625" defaultRowHeight="12.75"/>
  <cols>
    <col min="1" max="1" width="6.7109375" style="20" customWidth="1"/>
    <col min="2" max="28" width="8.7109375" style="20" customWidth="1"/>
    <col min="29" max="16384" width="9.140625" style="20"/>
  </cols>
  <sheetData>
    <row r="1" spans="1:22" s="94" customFormat="1" ht="30" customHeight="1">
      <c r="A1" s="142"/>
      <c r="B1" s="246"/>
      <c r="C1" s="246"/>
      <c r="D1" s="143"/>
      <c r="E1" s="143"/>
      <c r="F1" s="143"/>
      <c r="G1" s="143"/>
      <c r="H1" s="143"/>
      <c r="I1" s="143"/>
      <c r="J1" s="143"/>
      <c r="K1" s="774" t="s">
        <v>354</v>
      </c>
      <c r="L1" s="775"/>
      <c r="M1" s="775"/>
      <c r="N1" s="817"/>
      <c r="O1"/>
    </row>
    <row r="2" spans="1:22" s="140" customFormat="1" ht="15" customHeight="1">
      <c r="A2" s="786" t="s">
        <v>477</v>
      </c>
      <c r="B2" s="786"/>
      <c r="C2" s="786"/>
      <c r="D2" s="803"/>
      <c r="E2" s="803"/>
      <c r="F2" s="803"/>
      <c r="G2" s="803"/>
      <c r="H2" s="803"/>
      <c r="I2" s="803"/>
      <c r="J2" s="803"/>
      <c r="K2" s="803"/>
      <c r="L2" s="803"/>
      <c r="M2" s="803"/>
      <c r="N2" s="803"/>
      <c r="O2" s="803"/>
      <c r="P2" s="148"/>
    </row>
    <row r="3" spans="1:22" s="138" customFormat="1" ht="30" customHeight="1">
      <c r="A3" s="137"/>
      <c r="B3" s="778" t="s">
        <v>293</v>
      </c>
      <c r="C3" s="824"/>
      <c r="D3" s="778" t="s">
        <v>294</v>
      </c>
      <c r="E3" s="824"/>
      <c r="F3" s="778" t="s">
        <v>292</v>
      </c>
      <c r="G3" s="824"/>
      <c r="H3" s="778" t="s">
        <v>289</v>
      </c>
      <c r="I3" s="824"/>
      <c r="J3" s="778" t="s">
        <v>290</v>
      </c>
      <c r="K3" s="824"/>
      <c r="L3" s="778" t="s">
        <v>295</v>
      </c>
      <c r="M3" s="824"/>
      <c r="N3" s="778" t="s">
        <v>291</v>
      </c>
      <c r="O3" s="824"/>
      <c r="P3" s="137"/>
      <c r="Q3" s="92"/>
      <c r="R3" s="92"/>
      <c r="S3" s="92"/>
      <c r="T3" s="92"/>
      <c r="U3" s="92"/>
      <c r="V3" s="92"/>
    </row>
    <row r="4" spans="1:22" ht="15" customHeight="1">
      <c r="A4" s="4" t="s">
        <v>40</v>
      </c>
      <c r="B4" s="244" t="s">
        <v>29</v>
      </c>
      <c r="C4" s="244" t="s">
        <v>30</v>
      </c>
      <c r="D4" s="134" t="s">
        <v>29</v>
      </c>
      <c r="E4" s="134" t="s">
        <v>30</v>
      </c>
      <c r="F4" s="134" t="s">
        <v>29</v>
      </c>
      <c r="G4" s="134" t="s">
        <v>30</v>
      </c>
      <c r="H4" s="134" t="s">
        <v>29</v>
      </c>
      <c r="I4" s="134" t="s">
        <v>30</v>
      </c>
      <c r="J4" s="134" t="s">
        <v>29</v>
      </c>
      <c r="K4" s="134" t="s">
        <v>30</v>
      </c>
      <c r="L4" s="134" t="s">
        <v>29</v>
      </c>
      <c r="M4" s="134" t="s">
        <v>30</v>
      </c>
      <c r="N4" s="134" t="s">
        <v>29</v>
      </c>
      <c r="O4" s="134" t="s">
        <v>30</v>
      </c>
      <c r="P4" s="4"/>
    </row>
    <row r="5" spans="1:22" ht="6" customHeight="1">
      <c r="A5" s="355"/>
      <c r="B5" s="325"/>
      <c r="C5" s="325"/>
      <c r="D5" s="325"/>
      <c r="E5" s="325"/>
      <c r="F5" s="365"/>
      <c r="G5" s="365"/>
      <c r="H5" s="365"/>
      <c r="I5" s="365"/>
      <c r="J5" s="365"/>
      <c r="K5" s="365"/>
      <c r="L5" s="365"/>
      <c r="M5" s="365"/>
      <c r="N5" s="365"/>
      <c r="O5" s="365"/>
      <c r="P5" s="4"/>
    </row>
    <row r="6" spans="1:22" ht="12.75" customHeight="1">
      <c r="A6" s="6">
        <v>1989</v>
      </c>
      <c r="B6" s="3" t="s">
        <v>38</v>
      </c>
      <c r="C6" s="3" t="s">
        <v>38</v>
      </c>
      <c r="D6" s="28">
        <v>18.681903609192254</v>
      </c>
      <c r="E6" s="28">
        <v>14.411898282250235</v>
      </c>
      <c r="F6" s="3" t="s">
        <v>38</v>
      </c>
      <c r="G6" s="3" t="s">
        <v>38</v>
      </c>
      <c r="H6" s="3" t="s">
        <v>38</v>
      </c>
      <c r="I6" s="3" t="s">
        <v>38</v>
      </c>
      <c r="J6" s="3" t="s">
        <v>38</v>
      </c>
      <c r="K6" s="3" t="s">
        <v>38</v>
      </c>
      <c r="L6" s="3" t="s">
        <v>38</v>
      </c>
      <c r="M6" s="3" t="s">
        <v>38</v>
      </c>
      <c r="N6" s="3" t="s">
        <v>38</v>
      </c>
      <c r="O6" s="3" t="s">
        <v>38</v>
      </c>
      <c r="P6" s="4"/>
    </row>
    <row r="7" spans="1:22" ht="12.75" customHeight="1">
      <c r="A7" s="6">
        <v>1990</v>
      </c>
      <c r="B7" s="3" t="s">
        <v>38</v>
      </c>
      <c r="C7" s="3" t="s">
        <v>38</v>
      </c>
      <c r="D7" s="28">
        <v>19.039200065130995</v>
      </c>
      <c r="E7" s="28">
        <v>15.30907478260079</v>
      </c>
      <c r="F7" s="3" t="s">
        <v>38</v>
      </c>
      <c r="G7" s="3" t="s">
        <v>38</v>
      </c>
      <c r="H7" s="3" t="s">
        <v>38</v>
      </c>
      <c r="I7" s="3" t="s">
        <v>38</v>
      </c>
      <c r="J7" s="3" t="s">
        <v>38</v>
      </c>
      <c r="K7" s="3" t="s">
        <v>38</v>
      </c>
      <c r="L7" s="3" t="s">
        <v>38</v>
      </c>
      <c r="M7" s="3" t="s">
        <v>38</v>
      </c>
      <c r="N7" s="3" t="s">
        <v>38</v>
      </c>
      <c r="O7" s="3" t="s">
        <v>38</v>
      </c>
      <c r="P7" s="4"/>
    </row>
    <row r="8" spans="1:22" ht="12.75" customHeight="1">
      <c r="A8" s="6">
        <v>1991</v>
      </c>
      <c r="B8" s="3" t="s">
        <v>38</v>
      </c>
      <c r="C8" s="3" t="s">
        <v>38</v>
      </c>
      <c r="D8" s="28">
        <v>16.827993544513415</v>
      </c>
      <c r="E8" s="28">
        <v>15.05472406043725</v>
      </c>
      <c r="F8" s="3" t="s">
        <v>38</v>
      </c>
      <c r="G8" s="3" t="s">
        <v>38</v>
      </c>
      <c r="H8" s="3" t="s">
        <v>38</v>
      </c>
      <c r="I8" s="3" t="s">
        <v>38</v>
      </c>
      <c r="J8" s="3" t="s">
        <v>38</v>
      </c>
      <c r="K8" s="3" t="s">
        <v>38</v>
      </c>
      <c r="L8" s="3" t="s">
        <v>38</v>
      </c>
      <c r="M8" s="3" t="s">
        <v>38</v>
      </c>
      <c r="N8" s="3" t="s">
        <v>38</v>
      </c>
      <c r="O8" s="3" t="s">
        <v>38</v>
      </c>
      <c r="P8" s="4"/>
    </row>
    <row r="9" spans="1:22" ht="12.75" customHeight="1">
      <c r="A9" s="6">
        <v>1992</v>
      </c>
      <c r="B9" s="3" t="s">
        <v>38</v>
      </c>
      <c r="C9" s="3" t="s">
        <v>38</v>
      </c>
      <c r="D9" s="28">
        <v>21.678298972601201</v>
      </c>
      <c r="E9" s="28">
        <v>16.809464961157612</v>
      </c>
      <c r="F9" s="3" t="s">
        <v>38</v>
      </c>
      <c r="G9" s="3" t="s">
        <v>38</v>
      </c>
      <c r="H9" s="3" t="s">
        <v>38</v>
      </c>
      <c r="I9" s="3" t="s">
        <v>38</v>
      </c>
      <c r="J9" s="3" t="s">
        <v>38</v>
      </c>
      <c r="K9" s="3" t="s">
        <v>38</v>
      </c>
      <c r="L9" s="3" t="s">
        <v>38</v>
      </c>
      <c r="M9" s="3" t="s">
        <v>38</v>
      </c>
      <c r="N9" s="3" t="s">
        <v>38</v>
      </c>
      <c r="O9" s="3" t="s">
        <v>38</v>
      </c>
      <c r="P9" s="4"/>
    </row>
    <row r="10" spans="1:22" ht="12.75" customHeight="1">
      <c r="A10" s="6">
        <v>1993</v>
      </c>
      <c r="B10" s="3" t="s">
        <v>38</v>
      </c>
      <c r="C10" s="3" t="s">
        <v>38</v>
      </c>
      <c r="D10" s="28">
        <v>22.879128400943447</v>
      </c>
      <c r="E10" s="28">
        <v>19.584523001698926</v>
      </c>
      <c r="F10" s="3" t="s">
        <v>38</v>
      </c>
      <c r="G10" s="3" t="s">
        <v>38</v>
      </c>
      <c r="H10" s="3" t="s">
        <v>38</v>
      </c>
      <c r="I10" s="3" t="s">
        <v>38</v>
      </c>
      <c r="J10" s="3" t="s">
        <v>38</v>
      </c>
      <c r="K10" s="3" t="s">
        <v>38</v>
      </c>
      <c r="L10" s="3" t="s">
        <v>38</v>
      </c>
      <c r="M10" s="3" t="s">
        <v>38</v>
      </c>
      <c r="N10" s="3" t="s">
        <v>38</v>
      </c>
      <c r="O10" s="3" t="s">
        <v>38</v>
      </c>
      <c r="P10" s="4"/>
    </row>
    <row r="11" spans="1:22" ht="12.75" customHeight="1">
      <c r="A11" s="6">
        <v>1994</v>
      </c>
      <c r="B11" s="3" t="s">
        <v>38</v>
      </c>
      <c r="C11" s="3" t="s">
        <v>38</v>
      </c>
      <c r="D11" s="28">
        <v>24.155793706694524</v>
      </c>
      <c r="E11" s="28">
        <v>19.988256526202257</v>
      </c>
      <c r="F11" s="3" t="s">
        <v>38</v>
      </c>
      <c r="G11" s="3" t="s">
        <v>38</v>
      </c>
      <c r="H11" s="3" t="s">
        <v>38</v>
      </c>
      <c r="I11" s="3" t="s">
        <v>38</v>
      </c>
      <c r="J11" s="3" t="s">
        <v>38</v>
      </c>
      <c r="K11" s="3" t="s">
        <v>38</v>
      </c>
      <c r="L11" s="3" t="s">
        <v>38</v>
      </c>
      <c r="M11" s="3" t="s">
        <v>38</v>
      </c>
      <c r="N11" s="3" t="s">
        <v>38</v>
      </c>
      <c r="O11" s="3" t="s">
        <v>38</v>
      </c>
      <c r="P11" s="4"/>
    </row>
    <row r="12" spans="1:22" ht="12.75" customHeight="1">
      <c r="A12" s="6">
        <v>1995</v>
      </c>
      <c r="B12" s="3" t="s">
        <v>38</v>
      </c>
      <c r="C12" s="3" t="s">
        <v>38</v>
      </c>
      <c r="D12" s="28">
        <v>22.73912464554229</v>
      </c>
      <c r="E12" s="28">
        <v>20.256636758192904</v>
      </c>
      <c r="F12" s="3" t="s">
        <v>38</v>
      </c>
      <c r="G12" s="3" t="s">
        <v>38</v>
      </c>
      <c r="H12" s="3" t="s">
        <v>38</v>
      </c>
      <c r="I12" s="3" t="s">
        <v>38</v>
      </c>
      <c r="J12" s="3" t="s">
        <v>38</v>
      </c>
      <c r="K12" s="3" t="s">
        <v>38</v>
      </c>
      <c r="L12" s="3" t="s">
        <v>38</v>
      </c>
      <c r="M12" s="3" t="s">
        <v>38</v>
      </c>
      <c r="N12" s="3" t="s">
        <v>38</v>
      </c>
      <c r="O12" s="3" t="s">
        <v>38</v>
      </c>
      <c r="P12" s="4"/>
    </row>
    <row r="13" spans="1:22" ht="12.75" customHeight="1">
      <c r="A13" s="6">
        <v>1996</v>
      </c>
      <c r="B13" s="3" t="s">
        <v>38</v>
      </c>
      <c r="C13" s="3" t="s">
        <v>38</v>
      </c>
      <c r="D13" s="28">
        <v>21.901588655689917</v>
      </c>
      <c r="E13" s="28">
        <v>21.59642371742358</v>
      </c>
      <c r="F13" s="3" t="s">
        <v>38</v>
      </c>
      <c r="G13" s="3" t="s">
        <v>38</v>
      </c>
      <c r="H13" s="3" t="s">
        <v>38</v>
      </c>
      <c r="I13" s="3" t="s">
        <v>38</v>
      </c>
      <c r="J13" s="3" t="s">
        <v>38</v>
      </c>
      <c r="K13" s="3" t="s">
        <v>38</v>
      </c>
      <c r="L13" s="3" t="s">
        <v>38</v>
      </c>
      <c r="M13" s="3" t="s">
        <v>38</v>
      </c>
      <c r="N13" s="3" t="s">
        <v>38</v>
      </c>
      <c r="O13" s="3" t="s">
        <v>38</v>
      </c>
      <c r="P13" s="4"/>
    </row>
    <row r="14" spans="1:22" ht="12.75" customHeight="1">
      <c r="A14" s="7">
        <v>1997</v>
      </c>
      <c r="B14" s="3" t="s">
        <v>38</v>
      </c>
      <c r="C14" s="3" t="s">
        <v>38</v>
      </c>
      <c r="D14" s="28">
        <v>22.574179409536249</v>
      </c>
      <c r="E14" s="28">
        <v>22.253877372379947</v>
      </c>
      <c r="F14" s="3" t="s">
        <v>38</v>
      </c>
      <c r="G14" s="3" t="s">
        <v>38</v>
      </c>
      <c r="H14" s="3" t="s">
        <v>38</v>
      </c>
      <c r="I14" s="3" t="s">
        <v>38</v>
      </c>
      <c r="J14" s="3" t="s">
        <v>38</v>
      </c>
      <c r="K14" s="3" t="s">
        <v>38</v>
      </c>
      <c r="L14" s="3" t="s">
        <v>38</v>
      </c>
      <c r="M14" s="3" t="s">
        <v>38</v>
      </c>
      <c r="N14" s="3" t="s">
        <v>38</v>
      </c>
      <c r="O14" s="3" t="s">
        <v>38</v>
      </c>
      <c r="P14" s="4"/>
    </row>
    <row r="15" spans="1:22" ht="12.75" customHeight="1">
      <c r="A15" s="6">
        <v>1998</v>
      </c>
      <c r="B15" s="3" t="s">
        <v>38</v>
      </c>
      <c r="C15" s="3" t="s">
        <v>38</v>
      </c>
      <c r="D15" s="28">
        <v>23.123305037708366</v>
      </c>
      <c r="E15" s="28">
        <v>21.525961462078449</v>
      </c>
      <c r="F15" s="3" t="s">
        <v>38</v>
      </c>
      <c r="G15" s="3" t="s">
        <v>38</v>
      </c>
      <c r="H15" s="3" t="s">
        <v>38</v>
      </c>
      <c r="I15" s="3" t="s">
        <v>38</v>
      </c>
      <c r="J15" s="3" t="s">
        <v>38</v>
      </c>
      <c r="K15" s="3" t="s">
        <v>38</v>
      </c>
      <c r="L15" s="3" t="s">
        <v>38</v>
      </c>
      <c r="M15" s="3" t="s">
        <v>38</v>
      </c>
      <c r="N15" s="3" t="s">
        <v>38</v>
      </c>
      <c r="O15" s="3" t="s">
        <v>38</v>
      </c>
      <c r="P15" s="4"/>
    </row>
    <row r="16" spans="1:22" ht="12.75" customHeight="1">
      <c r="A16" s="6">
        <v>1999</v>
      </c>
      <c r="B16" s="3" t="s">
        <v>38</v>
      </c>
      <c r="C16" s="3" t="s">
        <v>38</v>
      </c>
      <c r="D16" s="28">
        <v>22.759474645739971</v>
      </c>
      <c r="E16" s="28">
        <v>20.745518956075276</v>
      </c>
      <c r="F16" s="3" t="s">
        <v>38</v>
      </c>
      <c r="G16" s="3" t="s">
        <v>38</v>
      </c>
      <c r="H16" s="3" t="s">
        <v>38</v>
      </c>
      <c r="I16" s="3" t="s">
        <v>38</v>
      </c>
      <c r="J16" s="3" t="s">
        <v>38</v>
      </c>
      <c r="K16" s="3" t="s">
        <v>38</v>
      </c>
      <c r="L16" s="3" t="s">
        <v>38</v>
      </c>
      <c r="M16" s="3" t="s">
        <v>38</v>
      </c>
      <c r="N16" s="3" t="s">
        <v>38</v>
      </c>
      <c r="O16" s="3" t="s">
        <v>38</v>
      </c>
      <c r="P16" s="4"/>
    </row>
    <row r="17" spans="1:17" ht="12.75" customHeight="1">
      <c r="A17" s="6">
        <v>2000</v>
      </c>
      <c r="B17" s="3" t="s">
        <v>38</v>
      </c>
      <c r="C17" s="3" t="s">
        <v>38</v>
      </c>
      <c r="D17" s="28">
        <v>21.37320927786811</v>
      </c>
      <c r="E17" s="28">
        <v>18.831768295294239</v>
      </c>
      <c r="F17" s="28">
        <v>43.753788505390659</v>
      </c>
      <c r="G17" s="28">
        <v>41.40120578968066</v>
      </c>
      <c r="H17" s="3" t="s">
        <v>38</v>
      </c>
      <c r="I17" s="3" t="s">
        <v>38</v>
      </c>
      <c r="J17" s="3" t="s">
        <v>38</v>
      </c>
      <c r="K17" s="3" t="s">
        <v>38</v>
      </c>
      <c r="L17" s="3" t="s">
        <v>38</v>
      </c>
      <c r="M17" s="3" t="s">
        <v>38</v>
      </c>
      <c r="N17" s="28">
        <v>4.9838434254729407</v>
      </c>
      <c r="O17" s="28">
        <v>3.289532358560268</v>
      </c>
      <c r="P17" s="4"/>
    </row>
    <row r="18" spans="1:17" ht="12.75" customHeight="1">
      <c r="A18" s="6">
        <v>2001</v>
      </c>
      <c r="B18" s="3" t="s">
        <v>38</v>
      </c>
      <c r="C18" s="3" t="s">
        <v>38</v>
      </c>
      <c r="D18" s="28">
        <v>19.895093994122064</v>
      </c>
      <c r="E18" s="28">
        <v>17.581133643040001</v>
      </c>
      <c r="F18" s="28">
        <v>42.427397356459721</v>
      </c>
      <c r="G18" s="28">
        <v>40.911263057586552</v>
      </c>
      <c r="H18" s="3" t="s">
        <v>38</v>
      </c>
      <c r="I18" s="3" t="s">
        <v>38</v>
      </c>
      <c r="J18" s="3" t="s">
        <v>38</v>
      </c>
      <c r="K18" s="3" t="s">
        <v>38</v>
      </c>
      <c r="L18" s="161">
        <v>2.0307069021153215</v>
      </c>
      <c r="M18" s="161">
        <v>1.5178241962820112</v>
      </c>
      <c r="N18" s="28">
        <v>3.9037358130189119</v>
      </c>
      <c r="O18" s="28">
        <v>3.3571775758249855</v>
      </c>
      <c r="P18" s="4"/>
    </row>
    <row r="19" spans="1:17" ht="12.75" customHeight="1">
      <c r="A19" s="6">
        <v>2002</v>
      </c>
      <c r="B19" s="3" t="s">
        <v>38</v>
      </c>
      <c r="C19" s="3" t="s">
        <v>38</v>
      </c>
      <c r="D19" s="28">
        <v>21.182242210704967</v>
      </c>
      <c r="E19" s="28">
        <v>19.368468090298194</v>
      </c>
      <c r="F19" s="28">
        <v>41.007657088696789</v>
      </c>
      <c r="G19" s="28">
        <v>40.246207089216767</v>
      </c>
      <c r="H19" s="3" t="s">
        <v>38</v>
      </c>
      <c r="I19" s="3" t="s">
        <v>38</v>
      </c>
      <c r="J19" s="3" t="s">
        <v>38</v>
      </c>
      <c r="K19" s="3" t="s">
        <v>38</v>
      </c>
      <c r="L19" s="161">
        <v>1.776181562674382</v>
      </c>
      <c r="M19" s="161">
        <v>0.93345503927077089</v>
      </c>
      <c r="N19" s="28">
        <v>3.8662460126097073</v>
      </c>
      <c r="O19" s="28">
        <v>2.7051877878912336</v>
      </c>
      <c r="P19" s="4"/>
    </row>
    <row r="20" spans="1:17" ht="12.75" customHeight="1">
      <c r="A20" s="6">
        <v>2003</v>
      </c>
      <c r="B20" s="3" t="s">
        <v>38</v>
      </c>
      <c r="C20" s="3" t="s">
        <v>38</v>
      </c>
      <c r="D20" s="28">
        <v>17.055532501185592</v>
      </c>
      <c r="E20" s="28">
        <v>17.671374513289646</v>
      </c>
      <c r="F20" s="28">
        <v>37.05948279834724</v>
      </c>
      <c r="G20" s="28">
        <v>38.252454347251387</v>
      </c>
      <c r="H20" s="3" t="s">
        <v>38</v>
      </c>
      <c r="I20" s="3" t="s">
        <v>38</v>
      </c>
      <c r="J20" s="3" t="s">
        <v>38</v>
      </c>
      <c r="K20" s="3" t="s">
        <v>38</v>
      </c>
      <c r="L20" s="161">
        <v>2.0688005302581352</v>
      </c>
      <c r="M20" s="161">
        <v>1.3219333977928445</v>
      </c>
      <c r="N20" s="28">
        <v>4.153422974296455</v>
      </c>
      <c r="O20" s="28">
        <v>2.6851190168323988</v>
      </c>
      <c r="P20" s="4"/>
    </row>
    <row r="21" spans="1:17" ht="12.75" customHeight="1">
      <c r="A21" s="6">
        <v>2004</v>
      </c>
      <c r="B21" s="28">
        <v>40.293696275071603</v>
      </c>
      <c r="C21" s="28">
        <v>37.952036543585798</v>
      </c>
      <c r="D21" s="28">
        <v>16.467483338577356</v>
      </c>
      <c r="E21" s="28">
        <v>17.436567927208465</v>
      </c>
      <c r="F21" s="28">
        <v>34.889899696650176</v>
      </c>
      <c r="G21" s="28">
        <v>38.258034390703614</v>
      </c>
      <c r="H21" s="3" t="s">
        <v>38</v>
      </c>
      <c r="I21" s="3" t="s">
        <v>38</v>
      </c>
      <c r="J21" s="3" t="s">
        <v>38</v>
      </c>
      <c r="K21" s="3" t="s">
        <v>38</v>
      </c>
      <c r="L21" s="28">
        <v>1.5353012651705169</v>
      </c>
      <c r="M21" s="28">
        <v>1.5328728509776337</v>
      </c>
      <c r="N21" s="28">
        <v>3.9621727143448666</v>
      </c>
      <c r="O21" s="28">
        <v>2.6548010179300889</v>
      </c>
      <c r="P21" s="4"/>
    </row>
    <row r="22" spans="1:17" ht="12.75" customHeight="1">
      <c r="A22" s="6">
        <v>2005</v>
      </c>
      <c r="B22" s="28">
        <v>39.554917444364698</v>
      </c>
      <c r="C22" s="28">
        <v>34.535104364326401</v>
      </c>
      <c r="D22" s="28">
        <v>15.112766988839729</v>
      </c>
      <c r="E22" s="28">
        <v>16.607535287251981</v>
      </c>
      <c r="F22" s="28">
        <v>33.340717010733286</v>
      </c>
      <c r="G22" s="28">
        <v>34.083471108661165</v>
      </c>
      <c r="H22" s="3" t="s">
        <v>38</v>
      </c>
      <c r="I22" s="3" t="s">
        <v>38</v>
      </c>
      <c r="J22" s="3" t="s">
        <v>38</v>
      </c>
      <c r="K22" s="3" t="s">
        <v>38</v>
      </c>
      <c r="L22" s="28">
        <v>1.5761075324530698</v>
      </c>
      <c r="M22" s="28">
        <v>1.5661765446699381</v>
      </c>
      <c r="N22" s="28">
        <v>3.5181565261694066</v>
      </c>
      <c r="O22" s="28">
        <v>3.154611586670284</v>
      </c>
      <c r="P22" s="4"/>
      <c r="Q22" s="240"/>
    </row>
    <row r="23" spans="1:17" ht="12.75" customHeight="1">
      <c r="A23" s="6">
        <v>2006</v>
      </c>
      <c r="B23" s="28">
        <v>35.084946661398703</v>
      </c>
      <c r="C23" s="28">
        <v>28.038158440481102</v>
      </c>
      <c r="D23" s="28">
        <v>13.703312337024984</v>
      </c>
      <c r="E23" s="28">
        <v>13.354409469142906</v>
      </c>
      <c r="F23" s="28">
        <v>28.913323580545843</v>
      </c>
      <c r="G23" s="28">
        <v>30.755862581636272</v>
      </c>
      <c r="H23" s="3" t="s">
        <v>38</v>
      </c>
      <c r="I23" s="3" t="s">
        <v>38</v>
      </c>
      <c r="J23" s="3" t="s">
        <v>38</v>
      </c>
      <c r="K23" s="3" t="s">
        <v>38</v>
      </c>
      <c r="L23" s="28">
        <v>1.853173244022313</v>
      </c>
      <c r="M23" s="28">
        <v>0.58235247090229392</v>
      </c>
      <c r="N23" s="28">
        <v>3.6249322234108545</v>
      </c>
      <c r="O23" s="28">
        <v>2.3041157095896136</v>
      </c>
      <c r="P23" s="4"/>
      <c r="Q23" s="240"/>
    </row>
    <row r="24" spans="1:17" ht="12.75" customHeight="1">
      <c r="A24" s="6">
        <v>2007</v>
      </c>
      <c r="B24" s="28">
        <v>27.017159547279999</v>
      </c>
      <c r="C24" s="28">
        <v>29.071123202487399</v>
      </c>
      <c r="D24" s="28">
        <v>10.771536126055599</v>
      </c>
      <c r="E24" s="28">
        <v>13.479924487366393</v>
      </c>
      <c r="F24" s="28">
        <v>22.371335795800658</v>
      </c>
      <c r="G24" s="28">
        <v>25.415622417225141</v>
      </c>
      <c r="H24" s="3" t="s">
        <v>38</v>
      </c>
      <c r="I24" s="3" t="s">
        <v>38</v>
      </c>
      <c r="J24" s="3" t="s">
        <v>38</v>
      </c>
      <c r="K24" s="3" t="s">
        <v>38</v>
      </c>
      <c r="L24" s="28">
        <v>0.87573404685331779</v>
      </c>
      <c r="M24" s="28">
        <v>0.64070953364757155</v>
      </c>
      <c r="N24" s="28">
        <v>1.591003272375048</v>
      </c>
      <c r="O24" s="28">
        <v>1.4022069735036535</v>
      </c>
      <c r="P24" s="4"/>
      <c r="Q24" s="240"/>
    </row>
    <row r="25" spans="1:17" ht="12.75" customHeight="1">
      <c r="A25" s="6">
        <v>2008</v>
      </c>
      <c r="B25" s="28">
        <v>28.946322067594402</v>
      </c>
      <c r="C25" s="28">
        <v>29.342327150084301</v>
      </c>
      <c r="D25" s="28">
        <v>11.950389167229757</v>
      </c>
      <c r="E25" s="28">
        <v>13.606357136491514</v>
      </c>
      <c r="F25" s="28">
        <v>21.19053114447351</v>
      </c>
      <c r="G25" s="28">
        <v>24.009021407658768</v>
      </c>
      <c r="H25" s="3" t="s">
        <v>38</v>
      </c>
      <c r="I25" s="3" t="s">
        <v>38</v>
      </c>
      <c r="J25" s="3" t="s">
        <v>38</v>
      </c>
      <c r="K25" s="3" t="s">
        <v>38</v>
      </c>
      <c r="L25" s="28">
        <v>1.347444990188061</v>
      </c>
      <c r="M25" s="28">
        <v>0.71940032874248694</v>
      </c>
      <c r="N25" s="28">
        <v>1.8578143989039699</v>
      </c>
      <c r="O25" s="28">
        <v>1.2098755024493824</v>
      </c>
      <c r="P25" s="4"/>
      <c r="Q25" s="222"/>
    </row>
    <row r="26" spans="1:17" ht="12.75" customHeight="1">
      <c r="A26" s="6">
        <v>2009</v>
      </c>
      <c r="B26" s="28">
        <v>28.175346571749699</v>
      </c>
      <c r="C26" s="28">
        <v>29.548133595284899</v>
      </c>
      <c r="D26" s="28">
        <v>13.182919591443799</v>
      </c>
      <c r="E26" s="28">
        <v>14.272108302325002</v>
      </c>
      <c r="F26" s="28">
        <v>22.913251795782617</v>
      </c>
      <c r="G26" s="28">
        <v>23.270084996973452</v>
      </c>
      <c r="H26" s="3" t="s">
        <v>38</v>
      </c>
      <c r="I26" s="3" t="s">
        <v>38</v>
      </c>
      <c r="J26" s="3" t="s">
        <v>38</v>
      </c>
      <c r="K26" s="3" t="s">
        <v>38</v>
      </c>
      <c r="L26" s="28">
        <v>1.2950798309511049</v>
      </c>
      <c r="M26" s="28">
        <v>0.71514491690060333</v>
      </c>
      <c r="N26" s="28">
        <v>2.3470495718348414</v>
      </c>
      <c r="O26" s="28">
        <v>1.1621377998520053</v>
      </c>
      <c r="P26" s="4"/>
    </row>
    <row r="27" spans="1:17" ht="12.75" customHeight="1">
      <c r="A27" s="6">
        <v>2010</v>
      </c>
      <c r="B27" s="28">
        <v>26.3855421686747</v>
      </c>
      <c r="C27" s="28">
        <v>26.358234295416</v>
      </c>
      <c r="D27" s="28">
        <v>11.364045207134671</v>
      </c>
      <c r="E27" s="28">
        <v>11.264533680475939</v>
      </c>
      <c r="F27" s="28">
        <v>20.964005199799882</v>
      </c>
      <c r="G27" s="28">
        <v>22.192040946923218</v>
      </c>
      <c r="H27" s="28">
        <v>14.464722755031589</v>
      </c>
      <c r="I27" s="28">
        <v>6.4378143367464657</v>
      </c>
      <c r="J27" s="28">
        <v>26.15057515234253</v>
      </c>
      <c r="K27" s="28">
        <v>23.847314870133786</v>
      </c>
      <c r="L27" s="28">
        <v>1.7337437547307772</v>
      </c>
      <c r="M27" s="28">
        <v>0.53749001641495076</v>
      </c>
      <c r="N27" s="28">
        <v>1.8822481443815018</v>
      </c>
      <c r="O27" s="28">
        <v>1.2678678233698677</v>
      </c>
      <c r="P27" s="4"/>
    </row>
    <row r="28" spans="1:17" ht="12.75" customHeight="1">
      <c r="A28" s="6">
        <v>2011</v>
      </c>
      <c r="B28" s="28">
        <v>24.031653477717601</v>
      </c>
      <c r="C28" s="28">
        <v>22.5289403383793</v>
      </c>
      <c r="D28" s="28">
        <v>11.00995962310005</v>
      </c>
      <c r="E28" s="28">
        <v>10.022940269915228</v>
      </c>
      <c r="F28" s="28">
        <v>20.488561950168002</v>
      </c>
      <c r="G28" s="28">
        <v>22.072045004956269</v>
      </c>
      <c r="H28" s="28">
        <v>13.730459582316229</v>
      </c>
      <c r="I28" s="28">
        <v>4.4721005498183839</v>
      </c>
      <c r="J28" s="28">
        <v>25.117752809409559</v>
      </c>
      <c r="K28" s="28">
        <v>23.573858028263022</v>
      </c>
      <c r="L28" s="28">
        <v>1.2887032863131258</v>
      </c>
      <c r="M28" s="28">
        <v>0.80772944713807626</v>
      </c>
      <c r="N28" s="28">
        <v>1.3362526746878367</v>
      </c>
      <c r="O28" s="28">
        <v>0.81299391365470763</v>
      </c>
      <c r="P28" s="4"/>
    </row>
    <row r="29" spans="1:17" ht="12.75" customHeight="1">
      <c r="A29" s="6" t="s">
        <v>92</v>
      </c>
      <c r="B29" s="28">
        <v>22.8889841405915</v>
      </c>
      <c r="C29" s="28">
        <v>20.8786231884058</v>
      </c>
      <c r="D29" s="28">
        <v>9.5284898819572348</v>
      </c>
      <c r="E29" s="28">
        <v>8.6833568064431645</v>
      </c>
      <c r="F29" s="28">
        <v>19.287334357763747</v>
      </c>
      <c r="G29" s="28">
        <v>19.851710153945572</v>
      </c>
      <c r="H29" s="28">
        <v>12.3061818360245</v>
      </c>
      <c r="I29" s="28">
        <v>4.3944498873582027</v>
      </c>
      <c r="J29" s="28">
        <v>23.193232684934408</v>
      </c>
      <c r="K29" s="28">
        <v>21.268181315875339</v>
      </c>
      <c r="L29" s="28">
        <v>1.4360804211082037</v>
      </c>
      <c r="M29" s="28">
        <v>0.43971436152092674</v>
      </c>
      <c r="N29" s="28">
        <v>1.2317761189051784</v>
      </c>
      <c r="O29" s="28">
        <v>0.6171865320686124</v>
      </c>
      <c r="P29" s="4"/>
    </row>
    <row r="30" spans="1:17" ht="12.75" customHeight="1">
      <c r="A30" s="6" t="s">
        <v>93</v>
      </c>
      <c r="B30" s="28">
        <v>24.537220335869801</v>
      </c>
      <c r="C30" s="28">
        <v>22.517401886770799</v>
      </c>
      <c r="D30" s="28">
        <v>10.321334397543062</v>
      </c>
      <c r="E30" s="28">
        <v>10.322709809555301</v>
      </c>
      <c r="F30" s="28">
        <v>22.76939585826204</v>
      </c>
      <c r="G30" s="28">
        <v>21.113957650961581</v>
      </c>
      <c r="H30" s="28">
        <v>13.357225780120368</v>
      </c>
      <c r="I30" s="28">
        <v>5.8594669185634496</v>
      </c>
      <c r="J30" s="28">
        <v>24.840770643802646</v>
      </c>
      <c r="K30" s="28">
        <v>22.120475354988109</v>
      </c>
      <c r="L30" s="28">
        <v>1.3761827953997681</v>
      </c>
      <c r="M30" s="28">
        <v>0.61323236192245056</v>
      </c>
      <c r="N30" s="28">
        <v>2.6615147078114623</v>
      </c>
      <c r="O30" s="28">
        <v>2.5712410850456497</v>
      </c>
      <c r="P30" s="4"/>
    </row>
    <row r="31" spans="1:17" ht="12.75" customHeight="1">
      <c r="A31" s="6">
        <v>2013</v>
      </c>
      <c r="B31" s="28">
        <v>21.6574012131472</v>
      </c>
      <c r="C31" s="28">
        <v>19.934440447442</v>
      </c>
      <c r="D31" s="28">
        <v>8.6518064899642262</v>
      </c>
      <c r="E31" s="28">
        <v>7.943425948509991</v>
      </c>
      <c r="F31" s="28">
        <v>20.462674965118026</v>
      </c>
      <c r="G31" s="28">
        <v>18.349529683602473</v>
      </c>
      <c r="H31" s="28">
        <v>11.313746423319243</v>
      </c>
      <c r="I31" s="28">
        <v>5.2053186277470171</v>
      </c>
      <c r="J31" s="28">
        <v>22.443070168373254</v>
      </c>
      <c r="K31" s="28">
        <v>19.126186807720423</v>
      </c>
      <c r="L31" s="28">
        <v>1.823541401241582</v>
      </c>
      <c r="M31" s="28">
        <v>0.75301402231926695</v>
      </c>
      <c r="N31" s="28">
        <v>2.1051537151960247</v>
      </c>
      <c r="O31" s="28">
        <v>1.3709079325771651</v>
      </c>
      <c r="P31" s="4"/>
    </row>
    <row r="32" spans="1:17" ht="12.75" customHeight="1">
      <c r="A32" s="6">
        <v>2014</v>
      </c>
      <c r="B32" s="28">
        <v>19.2334821555568</v>
      </c>
      <c r="C32" s="28">
        <v>18.1931777139358</v>
      </c>
      <c r="D32" s="28">
        <v>6.7477126694151481</v>
      </c>
      <c r="E32" s="28">
        <v>7.5238774125307302</v>
      </c>
      <c r="F32" s="28">
        <v>17.042587917339038</v>
      </c>
      <c r="G32" s="28">
        <v>17.831601624460649</v>
      </c>
      <c r="H32" s="28">
        <v>10.085909778028427</v>
      </c>
      <c r="I32" s="28">
        <v>4.1134753541775728</v>
      </c>
      <c r="J32" s="28">
        <v>19.007835487742909</v>
      </c>
      <c r="K32" s="28">
        <v>18.447914313428935</v>
      </c>
      <c r="L32" s="28">
        <v>1.3843391923863015</v>
      </c>
      <c r="M32" s="28">
        <v>0.71311821905448214</v>
      </c>
      <c r="N32" s="28">
        <v>1.3666752545475924</v>
      </c>
      <c r="O32" s="28">
        <v>2.6810427663545755</v>
      </c>
      <c r="P32" s="4"/>
    </row>
    <row r="33" spans="1:16" ht="12.75" customHeight="1">
      <c r="A33" s="6">
        <v>2015</v>
      </c>
      <c r="B33" s="28">
        <v>15.955334371707901</v>
      </c>
      <c r="C33" s="28">
        <v>14.824375675388501</v>
      </c>
      <c r="D33" s="28">
        <v>5.4016812236411704</v>
      </c>
      <c r="E33" s="28">
        <v>5.7051833290511098</v>
      </c>
      <c r="F33" s="28">
        <v>15.294262978706699</v>
      </c>
      <c r="G33" s="28">
        <v>14.6661234047788</v>
      </c>
      <c r="H33" s="28">
        <v>8.8460879626349698</v>
      </c>
      <c r="I33" s="28">
        <v>3.64846433158483</v>
      </c>
      <c r="J33" s="28">
        <v>17.105575687382</v>
      </c>
      <c r="K33" s="28">
        <v>15.523915101446301</v>
      </c>
      <c r="L33" s="28">
        <v>2.0701898240462802</v>
      </c>
      <c r="M33" s="28">
        <v>0.44781644561609701</v>
      </c>
      <c r="N33" s="28">
        <v>1.9202540519367399</v>
      </c>
      <c r="O33" s="28">
        <v>1.0191653280378901</v>
      </c>
      <c r="P33" s="480"/>
    </row>
    <row r="34" spans="1:16" ht="12.75" customHeight="1">
      <c r="A34" s="6">
        <v>2016</v>
      </c>
      <c r="B34" s="28">
        <v>12.326244556948399</v>
      </c>
      <c r="C34" s="28">
        <v>12.265246858136701</v>
      </c>
      <c r="D34" s="28">
        <v>4.2</v>
      </c>
      <c r="E34" s="28">
        <v>4.2</v>
      </c>
      <c r="F34" s="28">
        <v>10.670127147067699</v>
      </c>
      <c r="G34" s="28">
        <v>11.9333186838677</v>
      </c>
      <c r="H34" s="28">
        <v>7.1090239138582598</v>
      </c>
      <c r="I34" s="28">
        <v>2.5247558254347</v>
      </c>
      <c r="J34" s="28">
        <v>12.9975039841396</v>
      </c>
      <c r="K34" s="28">
        <v>12.5740215730732</v>
      </c>
      <c r="L34" s="28">
        <v>1.3572180607176301</v>
      </c>
      <c r="M34" s="28">
        <v>0.412652956146419</v>
      </c>
      <c r="N34" s="28">
        <v>1.76610736980868</v>
      </c>
      <c r="O34" s="28">
        <v>1.0390176287603701</v>
      </c>
      <c r="P34" s="480"/>
    </row>
    <row r="35" spans="1:16" ht="6" customHeight="1">
      <c r="A35" s="203"/>
      <c r="B35" s="205"/>
      <c r="C35" s="205"/>
      <c r="D35" s="205"/>
      <c r="E35" s="205"/>
      <c r="F35" s="205"/>
      <c r="G35" s="205"/>
      <c r="H35" s="205"/>
      <c r="I35" s="205"/>
      <c r="J35" s="205"/>
      <c r="K35" s="205"/>
      <c r="L35" s="205"/>
      <c r="M35" s="205"/>
      <c r="N35" s="205"/>
      <c r="O35" s="205"/>
      <c r="P35" s="4"/>
    </row>
    <row r="36" spans="1:16" s="92" customFormat="1" ht="30" customHeight="1">
      <c r="A36" s="879" t="s">
        <v>270</v>
      </c>
      <c r="B36" s="879"/>
      <c r="C36" s="879"/>
      <c r="D36" s="823"/>
      <c r="E36" s="823"/>
      <c r="F36" s="823"/>
      <c r="G36" s="823"/>
      <c r="H36" s="823"/>
      <c r="I36" s="823"/>
      <c r="J36" s="823"/>
      <c r="K36" s="823"/>
      <c r="L36" s="823"/>
      <c r="M36" s="823"/>
      <c r="N36" s="823"/>
      <c r="O36" s="823"/>
      <c r="P36" s="151"/>
    </row>
    <row r="37" spans="1:16" s="92" customFormat="1" ht="30" customHeight="1">
      <c r="A37" s="879" t="s">
        <v>271</v>
      </c>
      <c r="B37" s="879"/>
      <c r="C37" s="879"/>
      <c r="D37" s="823"/>
      <c r="E37" s="823"/>
      <c r="F37" s="823"/>
      <c r="G37" s="823"/>
      <c r="H37" s="823"/>
      <c r="I37" s="823"/>
      <c r="J37" s="823"/>
      <c r="K37" s="823"/>
      <c r="L37" s="823"/>
      <c r="M37" s="823"/>
      <c r="N37" s="823"/>
      <c r="O37" s="823"/>
      <c r="P37" s="151"/>
    </row>
    <row r="38" spans="1:16" s="42" customFormat="1" ht="6" customHeight="1">
      <c r="A38" s="106" t="s">
        <v>40</v>
      </c>
      <c r="B38" s="245"/>
      <c r="C38" s="245"/>
      <c r="D38" s="84"/>
      <c r="E38" s="84"/>
      <c r="F38" s="84"/>
      <c r="G38" s="84"/>
      <c r="H38" s="84"/>
      <c r="I38" s="84"/>
      <c r="J38" s="84"/>
      <c r="K38" s="84"/>
      <c r="L38" s="84"/>
      <c r="M38" s="107"/>
    </row>
    <row r="39" spans="1:16" s="42" customFormat="1" ht="12.75" customHeight="1">
      <c r="A39" s="797" t="s">
        <v>200</v>
      </c>
      <c r="B39" s="797"/>
      <c r="C39" s="797"/>
      <c r="D39" s="777"/>
      <c r="E39" s="777"/>
      <c r="F39" s="777"/>
      <c r="G39" s="777"/>
      <c r="H39" s="777"/>
      <c r="I39" s="777"/>
      <c r="J39" s="777"/>
      <c r="K39" s="777"/>
      <c r="L39" s="777"/>
      <c r="M39" s="777"/>
      <c r="N39" s="777"/>
      <c r="O39" s="777"/>
    </row>
  </sheetData>
  <mergeCells count="12">
    <mergeCell ref="K1:N1"/>
    <mergeCell ref="A39:O39"/>
    <mergeCell ref="A36:O36"/>
    <mergeCell ref="A2:O2"/>
    <mergeCell ref="D3:E3"/>
    <mergeCell ref="F3:G3"/>
    <mergeCell ref="H3:I3"/>
    <mergeCell ref="J3:K3"/>
    <mergeCell ref="L3:M3"/>
    <mergeCell ref="N3:O3"/>
    <mergeCell ref="A37:O37"/>
    <mergeCell ref="B3:C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V26"/>
  <sheetViews>
    <sheetView workbookViewId="0">
      <pane ySplit="4" topLeftCell="A5" activePane="bottomLeft" state="frozen"/>
      <selection activeCell="A17" sqref="A17:XFD18"/>
      <selection pane="bottomLeft" activeCell="J37" sqref="J37"/>
    </sheetView>
  </sheetViews>
  <sheetFormatPr defaultColWidth="9.140625" defaultRowHeight="12.75"/>
  <cols>
    <col min="1" max="1" width="6.7109375" style="20" customWidth="1"/>
    <col min="2" max="17" width="8.7109375" style="20" customWidth="1"/>
    <col min="18" max="16384" width="9.140625" style="20"/>
  </cols>
  <sheetData>
    <row r="1" spans="1:22" s="94" customFormat="1" ht="30" customHeight="1">
      <c r="A1" s="142"/>
      <c r="B1" s="246"/>
      <c r="C1" s="246"/>
      <c r="D1" s="143"/>
      <c r="E1" s="143"/>
      <c r="F1" s="143"/>
      <c r="G1" s="143"/>
      <c r="H1" s="143"/>
      <c r="I1" s="143"/>
      <c r="J1" s="143"/>
      <c r="K1" s="774" t="s">
        <v>354</v>
      </c>
      <c r="L1" s="775"/>
      <c r="M1" s="775"/>
      <c r="N1" s="817"/>
      <c r="O1"/>
    </row>
    <row r="2" spans="1:22" s="140" customFormat="1" ht="30" customHeight="1">
      <c r="A2" s="786" t="s">
        <v>478</v>
      </c>
      <c r="B2" s="786"/>
      <c r="C2" s="786"/>
      <c r="D2" s="803"/>
      <c r="E2" s="803"/>
      <c r="F2" s="803"/>
      <c r="G2" s="803"/>
      <c r="H2" s="803"/>
      <c r="I2" s="803"/>
      <c r="J2" s="803"/>
      <c r="K2" s="803"/>
      <c r="L2" s="803"/>
      <c r="M2" s="803"/>
      <c r="N2" s="803"/>
      <c r="O2" s="803"/>
    </row>
    <row r="3" spans="1:22" s="243" customFormat="1" ht="30" customHeight="1">
      <c r="A3" s="242"/>
      <c r="B3" s="778" t="s">
        <v>293</v>
      </c>
      <c r="C3" s="824"/>
      <c r="D3" s="778" t="s">
        <v>294</v>
      </c>
      <c r="E3" s="824"/>
      <c r="F3" s="778" t="s">
        <v>292</v>
      </c>
      <c r="G3" s="824"/>
      <c r="H3" s="778" t="s">
        <v>289</v>
      </c>
      <c r="I3" s="824"/>
      <c r="J3" s="778" t="s">
        <v>290</v>
      </c>
      <c r="K3" s="824"/>
      <c r="L3" s="778" t="s">
        <v>295</v>
      </c>
      <c r="M3" s="824"/>
      <c r="N3" s="778" t="s">
        <v>291</v>
      </c>
      <c r="O3" s="824"/>
      <c r="P3" s="242"/>
      <c r="Q3" s="92"/>
      <c r="R3" s="92"/>
      <c r="S3" s="92"/>
      <c r="T3" s="92"/>
      <c r="U3" s="92"/>
      <c r="V3" s="92"/>
    </row>
    <row r="4" spans="1:22" ht="15" customHeight="1">
      <c r="A4" s="4" t="s">
        <v>40</v>
      </c>
      <c r="B4" s="244" t="s">
        <v>29</v>
      </c>
      <c r="C4" s="244" t="s">
        <v>30</v>
      </c>
      <c r="D4" s="134" t="s">
        <v>29</v>
      </c>
      <c r="E4" s="134" t="s">
        <v>30</v>
      </c>
      <c r="F4" s="134" t="s">
        <v>29</v>
      </c>
      <c r="G4" s="134" t="s">
        <v>30</v>
      </c>
      <c r="H4" s="134" t="s">
        <v>29</v>
      </c>
      <c r="I4" s="134" t="s">
        <v>30</v>
      </c>
      <c r="J4" s="134" t="s">
        <v>29</v>
      </c>
      <c r="K4" s="134" t="s">
        <v>30</v>
      </c>
      <c r="L4" s="134" t="s">
        <v>29</v>
      </c>
      <c r="M4" s="134" t="s">
        <v>30</v>
      </c>
      <c r="N4" s="134" t="s">
        <v>29</v>
      </c>
      <c r="O4" s="134" t="s">
        <v>30</v>
      </c>
    </row>
    <row r="5" spans="1:22" ht="6" customHeight="1">
      <c r="A5" s="355"/>
      <c r="B5" s="325"/>
      <c r="C5" s="325"/>
      <c r="D5" s="325"/>
      <c r="E5" s="325"/>
      <c r="F5" s="325"/>
      <c r="G5" s="325"/>
      <c r="H5" s="365"/>
      <c r="I5" s="365"/>
      <c r="J5" s="365"/>
      <c r="K5" s="365"/>
      <c r="L5" s="325"/>
      <c r="M5" s="325"/>
      <c r="N5" s="325"/>
      <c r="O5" s="325"/>
    </row>
    <row r="6" spans="1:22" ht="12.75" customHeight="1">
      <c r="A6" s="6">
        <v>2004</v>
      </c>
      <c r="B6" s="28">
        <v>37.0466321243523</v>
      </c>
      <c r="C6" s="28">
        <v>32.204940530649601</v>
      </c>
      <c r="D6" s="28">
        <v>18.439403375809846</v>
      </c>
      <c r="E6" s="28">
        <v>17.3</v>
      </c>
      <c r="F6" s="28">
        <v>32.16553109676201</v>
      </c>
      <c r="G6" s="28">
        <v>31.5220387424067</v>
      </c>
      <c r="H6" s="3" t="s">
        <v>38</v>
      </c>
      <c r="I6" s="3" t="s">
        <v>38</v>
      </c>
      <c r="J6" s="3" t="s">
        <v>38</v>
      </c>
      <c r="K6" s="3" t="s">
        <v>38</v>
      </c>
      <c r="L6" s="28">
        <v>1.2512721717485682</v>
      </c>
      <c r="M6" s="28">
        <v>0.52625664005722461</v>
      </c>
      <c r="N6" s="28">
        <v>1.6570046325910228</v>
      </c>
      <c r="O6" s="28">
        <v>1.2892903454299129</v>
      </c>
    </row>
    <row r="7" spans="1:22" ht="12.75" customHeight="1">
      <c r="A7" s="6">
        <v>2005</v>
      </c>
      <c r="B7" s="28">
        <v>38.758314855875803</v>
      </c>
      <c r="C7" s="28">
        <v>34.238875878220099</v>
      </c>
      <c r="D7" s="28">
        <v>19.70992838173445</v>
      </c>
      <c r="E7" s="28">
        <v>20.100000000000001</v>
      </c>
      <c r="F7" s="28">
        <v>32.18508275722391</v>
      </c>
      <c r="G7" s="28">
        <v>34.188523130880924</v>
      </c>
      <c r="H7" s="3" t="s">
        <v>38</v>
      </c>
      <c r="I7" s="3" t="s">
        <v>38</v>
      </c>
      <c r="J7" s="3" t="s">
        <v>38</v>
      </c>
      <c r="K7" s="3" t="s">
        <v>38</v>
      </c>
      <c r="L7" s="28">
        <v>1.0975297830520128</v>
      </c>
      <c r="M7" s="28">
        <v>0.85101854398050358</v>
      </c>
      <c r="N7" s="28">
        <v>2.6455566537161084</v>
      </c>
      <c r="O7" s="28">
        <v>1.982307108891638</v>
      </c>
    </row>
    <row r="8" spans="1:22" ht="12.75" customHeight="1">
      <c r="A8" s="6">
        <v>2006</v>
      </c>
      <c r="B8" s="28">
        <v>34.690553745928298</v>
      </c>
      <c r="C8" s="28">
        <v>32.637681159420303</v>
      </c>
      <c r="D8" s="28">
        <v>18.362732263670814</v>
      </c>
      <c r="E8" s="28">
        <v>18.7</v>
      </c>
      <c r="F8" s="28">
        <v>31.070430327923702</v>
      </c>
      <c r="G8" s="28">
        <v>32.146373030894267</v>
      </c>
      <c r="H8" s="3" t="s">
        <v>38</v>
      </c>
      <c r="I8" s="3" t="s">
        <v>38</v>
      </c>
      <c r="J8" s="3" t="s">
        <v>38</v>
      </c>
      <c r="K8" s="3" t="s">
        <v>38</v>
      </c>
      <c r="L8" s="28">
        <v>1.4674536726825274</v>
      </c>
      <c r="M8" s="28">
        <v>0.82250202758916946</v>
      </c>
      <c r="N8" s="28">
        <v>2.2159608208667319</v>
      </c>
      <c r="O8" s="28">
        <v>1.7343242830961805</v>
      </c>
    </row>
    <row r="9" spans="1:22" ht="12.75" customHeight="1">
      <c r="A9" s="6">
        <v>2007</v>
      </c>
      <c r="B9" s="28">
        <v>24.842200180342701</v>
      </c>
      <c r="C9" s="28">
        <v>27.515498330949001</v>
      </c>
      <c r="D9" s="28">
        <v>13.5410061117519</v>
      </c>
      <c r="E9" s="28">
        <v>15.351495489426201</v>
      </c>
      <c r="F9" s="28">
        <v>20.389631364445837</v>
      </c>
      <c r="G9" s="28">
        <v>25.451367905325085</v>
      </c>
      <c r="H9" s="3" t="s">
        <v>38</v>
      </c>
      <c r="I9" s="3" t="s">
        <v>38</v>
      </c>
      <c r="J9" s="3" t="s">
        <v>38</v>
      </c>
      <c r="K9" s="3" t="s">
        <v>38</v>
      </c>
      <c r="L9" s="28">
        <v>1.0609759236206817</v>
      </c>
      <c r="M9" s="28">
        <v>0.81331531367634136</v>
      </c>
      <c r="N9" s="28">
        <v>0.52943094670316049</v>
      </c>
      <c r="O9" s="28">
        <v>0.81657144052241226</v>
      </c>
    </row>
    <row r="10" spans="1:22" ht="12.75" customHeight="1">
      <c r="A10" s="6">
        <v>2008</v>
      </c>
      <c r="B10" s="28">
        <v>22.521655437921101</v>
      </c>
      <c r="C10" s="28">
        <v>23.464566929133898</v>
      </c>
      <c r="D10" s="28">
        <v>10.751507903885207</v>
      </c>
      <c r="E10" s="28">
        <v>13.249132613988179</v>
      </c>
      <c r="F10" s="28">
        <v>16.733352631773858</v>
      </c>
      <c r="G10" s="28">
        <v>19.038927873457503</v>
      </c>
      <c r="H10" s="3" t="s">
        <v>38</v>
      </c>
      <c r="I10" s="3" t="s">
        <v>38</v>
      </c>
      <c r="J10" s="3" t="s">
        <v>38</v>
      </c>
      <c r="K10" s="3" t="s">
        <v>38</v>
      </c>
      <c r="L10" s="28">
        <v>0.41967268221644705</v>
      </c>
      <c r="M10" s="28">
        <v>0.7692432270701508</v>
      </c>
      <c r="N10" s="28">
        <v>0.82878564882924066</v>
      </c>
      <c r="O10" s="28">
        <v>0.76211696233880788</v>
      </c>
    </row>
    <row r="11" spans="1:22" ht="12.75" customHeight="1">
      <c r="A11" s="6">
        <v>2009</v>
      </c>
      <c r="B11" s="28">
        <v>20.774315391879099</v>
      </c>
      <c r="C11" s="28">
        <v>26.229508196721302</v>
      </c>
      <c r="D11" s="28">
        <v>11.104605550395448</v>
      </c>
      <c r="E11" s="28">
        <v>14.868755119382019</v>
      </c>
      <c r="F11" s="28">
        <v>16.429312364099697</v>
      </c>
      <c r="G11" s="28">
        <v>22.351644637275658</v>
      </c>
      <c r="H11" s="3" t="s">
        <v>38</v>
      </c>
      <c r="I11" s="3" t="s">
        <v>38</v>
      </c>
      <c r="J11" s="3" t="s">
        <v>38</v>
      </c>
      <c r="K11" s="3" t="s">
        <v>38</v>
      </c>
      <c r="L11" s="28">
        <v>0.51013209728431541</v>
      </c>
      <c r="M11" s="28">
        <v>0.74956787292101201</v>
      </c>
      <c r="N11" s="28">
        <v>0.42885861653629193</v>
      </c>
      <c r="O11" s="28">
        <v>0.74881467940337054</v>
      </c>
    </row>
    <row r="12" spans="1:22" ht="12.75" customHeight="1">
      <c r="A12" s="6">
        <v>2010</v>
      </c>
      <c r="B12" s="28">
        <v>20.9223300970874</v>
      </c>
      <c r="C12" s="28">
        <v>22.062732589048402</v>
      </c>
      <c r="D12" s="28">
        <v>10.230235543309538</v>
      </c>
      <c r="E12" s="28">
        <v>11.305831657108325</v>
      </c>
      <c r="F12" s="28">
        <v>16.482395822987545</v>
      </c>
      <c r="G12" s="28">
        <v>17.147011563562298</v>
      </c>
      <c r="H12" s="28">
        <v>14.099307052964457</v>
      </c>
      <c r="I12" s="28">
        <v>5.0667562514328282</v>
      </c>
      <c r="J12" s="28">
        <v>22.340069282996165</v>
      </c>
      <c r="K12" s="28">
        <v>18.27325494238692</v>
      </c>
      <c r="L12" s="28">
        <v>0.5768372882220828</v>
      </c>
      <c r="M12" s="28">
        <v>0.95682243602516881</v>
      </c>
      <c r="N12" s="28">
        <v>0.93617868908244772</v>
      </c>
      <c r="O12" s="28">
        <v>0.52325098085205191</v>
      </c>
    </row>
    <row r="13" spans="1:22" ht="12.75" customHeight="1">
      <c r="A13" s="6">
        <v>2011</v>
      </c>
      <c r="B13" s="28">
        <v>21.416982152514901</v>
      </c>
      <c r="C13" s="28">
        <v>20.662100456621001</v>
      </c>
      <c r="D13" s="28">
        <v>10.718393199261255</v>
      </c>
      <c r="E13" s="28">
        <v>10.475402251702963</v>
      </c>
      <c r="F13" s="28">
        <v>16.295845183143598</v>
      </c>
      <c r="G13" s="28">
        <v>18.329818806425198</v>
      </c>
      <c r="H13" s="28">
        <v>10.525368355970615</v>
      </c>
      <c r="I13" s="28">
        <v>4.5379735607717366</v>
      </c>
      <c r="J13" s="28">
        <v>20.197293615505394</v>
      </c>
      <c r="K13" s="28">
        <v>19.65977631027231</v>
      </c>
      <c r="L13" s="28">
        <v>1.4113833976953654</v>
      </c>
      <c r="M13" s="28">
        <v>0.3296183279865556</v>
      </c>
      <c r="N13" s="28">
        <v>0.68405882109555571</v>
      </c>
      <c r="O13" s="28">
        <v>0.37719846259455653</v>
      </c>
    </row>
    <row r="14" spans="1:22" ht="12.75" customHeight="1">
      <c r="A14" s="6" t="s">
        <v>92</v>
      </c>
      <c r="B14" s="28">
        <v>19.697850087158599</v>
      </c>
      <c r="C14" s="28">
        <v>20.501835985312098</v>
      </c>
      <c r="D14" s="28">
        <v>11.11256330304864</v>
      </c>
      <c r="E14" s="28">
        <v>11.373169722992401</v>
      </c>
      <c r="F14" s="28">
        <v>17.905189509329613</v>
      </c>
      <c r="G14" s="28">
        <v>19.244666523874248</v>
      </c>
      <c r="H14" s="28">
        <v>11.179423318548869</v>
      </c>
      <c r="I14" s="28">
        <v>4.1287515610497394</v>
      </c>
      <c r="J14" s="28">
        <v>21.818036985220893</v>
      </c>
      <c r="K14" s="28">
        <v>20.725615266468633</v>
      </c>
      <c r="L14" s="28">
        <v>1.4529909474673732</v>
      </c>
      <c r="M14" s="28">
        <v>0.98257013404558369</v>
      </c>
      <c r="N14" s="28">
        <v>0.57009514437391118</v>
      </c>
      <c r="O14" s="28">
        <v>0.77097155196780343</v>
      </c>
    </row>
    <row r="15" spans="1:22" ht="12.75" customHeight="1">
      <c r="A15" s="6" t="s">
        <v>93</v>
      </c>
      <c r="B15" s="28">
        <v>23.5419336740534</v>
      </c>
      <c r="C15" s="28">
        <v>24.067959841547601</v>
      </c>
      <c r="D15" s="28">
        <v>11.603027866212299</v>
      </c>
      <c r="E15" s="28">
        <v>11.598115796441268</v>
      </c>
      <c r="F15" s="28">
        <v>19.531020919232155</v>
      </c>
      <c r="G15" s="28">
        <v>19.927452109550703</v>
      </c>
      <c r="H15" s="28">
        <v>13.650664575108129</v>
      </c>
      <c r="I15" s="28">
        <v>4.7610716742483907</v>
      </c>
      <c r="J15" s="28">
        <v>22.377150316501833</v>
      </c>
      <c r="K15" s="28">
        <v>20.701745430389224</v>
      </c>
      <c r="L15" s="28">
        <v>1.4332670000175143</v>
      </c>
      <c r="M15" s="28">
        <v>0.68320115215705857</v>
      </c>
      <c r="N15" s="28">
        <v>1.3042942758404099</v>
      </c>
      <c r="O15" s="28">
        <v>1.3448397843344493</v>
      </c>
      <c r="Q15" s="252"/>
    </row>
    <row r="16" spans="1:22" ht="12.75" customHeight="1">
      <c r="A16" s="6">
        <v>2013</v>
      </c>
      <c r="B16" s="28">
        <v>23.672067837650498</v>
      </c>
      <c r="C16" s="28">
        <v>19.648560432735898</v>
      </c>
      <c r="D16" s="28">
        <v>10.848141572113292</v>
      </c>
      <c r="E16" s="28">
        <v>9.2514761115989561</v>
      </c>
      <c r="F16" s="28">
        <v>19.318808709966614</v>
      </c>
      <c r="G16" s="28">
        <v>17.646005282182106</v>
      </c>
      <c r="H16" s="28">
        <v>11.802908442176896</v>
      </c>
      <c r="I16" s="28">
        <v>3.6856171164317977</v>
      </c>
      <c r="J16" s="28">
        <v>21.69778905534988</v>
      </c>
      <c r="K16" s="28">
        <v>18.412769479725782</v>
      </c>
      <c r="L16" s="28">
        <v>1.7030892273003762</v>
      </c>
      <c r="M16" s="28">
        <v>0.47418647480932957</v>
      </c>
      <c r="N16" s="28">
        <v>1.891356200679712</v>
      </c>
      <c r="O16" s="28">
        <v>1.1805441410685875</v>
      </c>
      <c r="Q16" s="252"/>
    </row>
    <row r="17" spans="1:17" ht="12.75" customHeight="1">
      <c r="A17" s="6">
        <v>2014</v>
      </c>
      <c r="B17" s="28">
        <v>19.492928563676799</v>
      </c>
      <c r="C17" s="28">
        <v>18.048769481173899</v>
      </c>
      <c r="D17" s="28">
        <v>10.396630511567254</v>
      </c>
      <c r="E17" s="28">
        <v>10.228665625120556</v>
      </c>
      <c r="F17" s="28">
        <v>17.174796481366798</v>
      </c>
      <c r="G17" s="28">
        <v>16.551086905384853</v>
      </c>
      <c r="H17" s="28">
        <v>11.113513687658815</v>
      </c>
      <c r="I17" s="28">
        <v>2.9759484448303462</v>
      </c>
      <c r="J17" s="28">
        <v>19.649258776248598</v>
      </c>
      <c r="K17" s="28">
        <v>16.792031509626533</v>
      </c>
      <c r="L17" s="28">
        <v>1.9576970672130225</v>
      </c>
      <c r="M17" s="28">
        <v>0.81648140584578011</v>
      </c>
      <c r="N17" s="28">
        <v>1.9115240577203325</v>
      </c>
      <c r="O17" s="28">
        <v>1.3706597447092279</v>
      </c>
      <c r="Q17" s="252"/>
    </row>
    <row r="18" spans="1:17" ht="12.75" customHeight="1">
      <c r="A18" s="6">
        <v>2015</v>
      </c>
      <c r="B18" s="28">
        <v>16.7098303617576</v>
      </c>
      <c r="C18" s="28">
        <v>16.0685750582184</v>
      </c>
      <c r="D18" s="28">
        <v>7.4183598067854</v>
      </c>
      <c r="E18" s="28">
        <v>7.8371969691908703</v>
      </c>
      <c r="F18" s="28">
        <v>14.2586902269581</v>
      </c>
      <c r="G18" s="28">
        <v>15.6697856264182</v>
      </c>
      <c r="H18" s="28">
        <v>8.1764854622500707</v>
      </c>
      <c r="I18" s="28">
        <v>3.1829952803916899</v>
      </c>
      <c r="J18" s="28">
        <v>16.334297956568999</v>
      </c>
      <c r="K18" s="28">
        <v>16.284827532234999</v>
      </c>
      <c r="L18" s="28">
        <v>1.22908722962469</v>
      </c>
      <c r="M18" s="28">
        <v>0.69693980805366296</v>
      </c>
      <c r="N18" s="28">
        <v>0.80096590166574799</v>
      </c>
      <c r="O18" s="28">
        <v>1.0998426284787</v>
      </c>
      <c r="P18" s="481"/>
    </row>
    <row r="19" spans="1:17" ht="12.75" customHeight="1">
      <c r="A19" s="6">
        <v>2016</v>
      </c>
      <c r="B19" s="28">
        <v>13.7065619119098</v>
      </c>
      <c r="C19" s="28">
        <v>13.452701340763801</v>
      </c>
      <c r="D19" s="28">
        <v>6.7</v>
      </c>
      <c r="E19" s="28">
        <v>6</v>
      </c>
      <c r="F19" s="28">
        <v>13.6873348045235</v>
      </c>
      <c r="G19" s="28">
        <v>13.887317403961699</v>
      </c>
      <c r="H19" s="28">
        <v>6.8606007136677096</v>
      </c>
      <c r="I19" s="28">
        <v>3.0029826277465999</v>
      </c>
      <c r="J19" s="28">
        <v>14.968716055015401</v>
      </c>
      <c r="K19" s="28">
        <v>14.173740134378599</v>
      </c>
      <c r="L19" s="28">
        <v>1.28242886553864</v>
      </c>
      <c r="M19" s="28">
        <v>0.52687219660112306</v>
      </c>
      <c r="N19" s="28">
        <v>1.35885060007057</v>
      </c>
      <c r="O19" s="28">
        <v>1.0651237418438899</v>
      </c>
      <c r="P19" s="481"/>
    </row>
    <row r="20" spans="1:17" ht="6" customHeight="1">
      <c r="A20" s="203"/>
      <c r="B20" s="205"/>
      <c r="C20" s="205"/>
      <c r="D20" s="205"/>
      <c r="E20" s="205"/>
      <c r="F20" s="205"/>
      <c r="G20" s="205"/>
      <c r="H20" s="205"/>
      <c r="I20" s="205"/>
      <c r="J20" s="205"/>
      <c r="K20" s="205"/>
      <c r="L20" s="205"/>
      <c r="M20" s="200"/>
      <c r="N20" s="200"/>
      <c r="O20" s="200"/>
    </row>
    <row r="21" spans="1:17" s="92" customFormat="1" ht="30" customHeight="1">
      <c r="A21" s="879" t="s">
        <v>270</v>
      </c>
      <c r="B21" s="879"/>
      <c r="C21" s="879"/>
      <c r="D21" s="823"/>
      <c r="E21" s="823"/>
      <c r="F21" s="823"/>
      <c r="G21" s="823"/>
      <c r="H21" s="823"/>
      <c r="I21" s="823"/>
      <c r="J21" s="823"/>
      <c r="K21" s="823"/>
      <c r="L21" s="823"/>
      <c r="M21" s="823"/>
      <c r="N21" s="823"/>
      <c r="O21" s="823"/>
    </row>
    <row r="22" spans="1:17" s="92" customFormat="1" ht="30" customHeight="1">
      <c r="A22" s="879" t="s">
        <v>271</v>
      </c>
      <c r="B22" s="879"/>
      <c r="C22" s="879"/>
      <c r="D22" s="823"/>
      <c r="E22" s="823"/>
      <c r="F22" s="823"/>
      <c r="G22" s="823"/>
      <c r="H22" s="823"/>
      <c r="I22" s="823"/>
      <c r="J22" s="823"/>
      <c r="K22" s="823"/>
      <c r="L22" s="823"/>
      <c r="M22" s="823"/>
      <c r="N22" s="823"/>
      <c r="O22" s="823"/>
    </row>
    <row r="23" spans="1:17" s="42" customFormat="1" ht="6" customHeight="1">
      <c r="A23" s="106" t="s">
        <v>40</v>
      </c>
      <c r="B23" s="245"/>
      <c r="C23" s="245"/>
      <c r="D23" s="84"/>
      <c r="E23" s="84"/>
      <c r="F23" s="84"/>
      <c r="G23" s="84"/>
      <c r="H23" s="84"/>
      <c r="I23" s="84"/>
      <c r="J23" s="84"/>
      <c r="K23" s="84"/>
      <c r="L23" s="84"/>
      <c r="M23" s="107"/>
    </row>
    <row r="24" spans="1:17" s="42" customFormat="1" ht="12.75" customHeight="1">
      <c r="A24" s="797" t="s">
        <v>200</v>
      </c>
      <c r="B24" s="797"/>
      <c r="C24" s="797"/>
      <c r="D24" s="777"/>
      <c r="E24" s="777"/>
      <c r="F24" s="777"/>
      <c r="G24" s="777"/>
      <c r="H24" s="777"/>
      <c r="I24" s="777"/>
      <c r="J24" s="777"/>
      <c r="K24" s="777"/>
      <c r="L24" s="777"/>
      <c r="M24" s="777"/>
      <c r="N24" s="777"/>
      <c r="O24" s="777"/>
    </row>
    <row r="26" spans="1:17">
      <c r="C26" s="644"/>
      <c r="G26" s="644"/>
      <c r="I26" s="644"/>
      <c r="K26" s="644"/>
      <c r="M26" s="644"/>
      <c r="O26" s="644"/>
    </row>
  </sheetData>
  <mergeCells count="12">
    <mergeCell ref="K1:N1"/>
    <mergeCell ref="N3:O3"/>
    <mergeCell ref="B3:C3"/>
    <mergeCell ref="A24:O24"/>
    <mergeCell ref="A21:O21"/>
    <mergeCell ref="A2:O2"/>
    <mergeCell ref="D3:E3"/>
    <mergeCell ref="F3:G3"/>
    <mergeCell ref="H3:I3"/>
    <mergeCell ref="J3:K3"/>
    <mergeCell ref="L3:M3"/>
    <mergeCell ref="A22:O2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14"/>
  <sheetViews>
    <sheetView workbookViewId="0">
      <pane ySplit="4" topLeftCell="A5" activePane="bottomLeft" state="frozen"/>
      <selection activeCell="A17" sqref="A17:XFD18"/>
      <selection pane="bottomLeft" activeCell="L33" sqref="L33"/>
    </sheetView>
  </sheetViews>
  <sheetFormatPr defaultColWidth="9.140625" defaultRowHeight="12.75"/>
  <cols>
    <col min="1" max="1" width="6.7109375" style="30" customWidth="1"/>
    <col min="2" max="17" width="7.7109375" style="20" customWidth="1"/>
    <col min="18" max="25" width="8.7109375" style="20" customWidth="1"/>
    <col min="26" max="16384" width="9.140625" style="20"/>
  </cols>
  <sheetData>
    <row r="1" spans="1:17" s="94" customFormat="1" ht="30" customHeight="1">
      <c r="A1" s="142"/>
      <c r="B1" s="143"/>
      <c r="C1" s="143"/>
      <c r="D1" s="143"/>
      <c r="E1" s="143"/>
      <c r="F1" s="143"/>
      <c r="G1" s="143"/>
      <c r="H1" s="143"/>
      <c r="I1" s="143"/>
      <c r="J1" s="143"/>
      <c r="K1" s="774" t="s">
        <v>354</v>
      </c>
      <c r="L1" s="775"/>
      <c r="M1" s="775"/>
      <c r="N1" s="817"/>
    </row>
    <row r="2" spans="1:17" s="140" customFormat="1" ht="15" customHeight="1">
      <c r="A2" s="803" t="s">
        <v>479</v>
      </c>
      <c r="B2" s="803"/>
      <c r="C2" s="803"/>
      <c r="D2" s="803"/>
      <c r="E2" s="803"/>
      <c r="F2" s="818"/>
      <c r="G2" s="818"/>
      <c r="H2" s="818"/>
      <c r="I2" s="818"/>
      <c r="J2" s="818"/>
      <c r="K2" s="818"/>
      <c r="L2" s="818"/>
      <c r="M2" s="818"/>
      <c r="N2" s="818"/>
      <c r="O2" s="818"/>
      <c r="P2" s="818"/>
      <c r="Q2" s="818"/>
    </row>
    <row r="3" spans="1:17" ht="30" customHeight="1">
      <c r="B3" s="779" t="s">
        <v>110</v>
      </c>
      <c r="C3" s="824"/>
      <c r="D3" s="779" t="s">
        <v>272</v>
      </c>
      <c r="E3" s="824"/>
      <c r="F3" s="779" t="s">
        <v>111</v>
      </c>
      <c r="G3" s="824"/>
      <c r="H3" s="779" t="s">
        <v>112</v>
      </c>
      <c r="I3" s="824"/>
      <c r="J3" s="779" t="s">
        <v>113</v>
      </c>
      <c r="K3" s="824"/>
      <c r="L3" s="779" t="s">
        <v>114</v>
      </c>
      <c r="M3" s="824"/>
      <c r="N3" s="779" t="s">
        <v>115</v>
      </c>
      <c r="O3" s="824"/>
      <c r="P3" s="779" t="s">
        <v>36</v>
      </c>
      <c r="Q3" s="824"/>
    </row>
    <row r="4" spans="1:17" ht="15" customHeight="1">
      <c r="A4" s="30" t="s">
        <v>40</v>
      </c>
      <c r="B4" s="134" t="s">
        <v>29</v>
      </c>
      <c r="C4" s="134" t="s">
        <v>30</v>
      </c>
      <c r="D4" s="134" t="s">
        <v>29</v>
      </c>
      <c r="E4" s="134" t="s">
        <v>30</v>
      </c>
      <c r="F4" s="134" t="s">
        <v>29</v>
      </c>
      <c r="G4" s="134" t="s">
        <v>30</v>
      </c>
      <c r="H4" s="134" t="s">
        <v>29</v>
      </c>
      <c r="I4" s="134" t="s">
        <v>30</v>
      </c>
      <c r="J4" s="134" t="s">
        <v>29</v>
      </c>
      <c r="K4" s="134" t="s">
        <v>30</v>
      </c>
      <c r="L4" s="134" t="s">
        <v>29</v>
      </c>
      <c r="M4" s="134" t="s">
        <v>30</v>
      </c>
      <c r="N4" s="244" t="s">
        <v>29</v>
      </c>
      <c r="O4" s="244" t="s">
        <v>30</v>
      </c>
      <c r="P4" s="134" t="s">
        <v>29</v>
      </c>
      <c r="Q4" s="134" t="s">
        <v>30</v>
      </c>
    </row>
    <row r="5" spans="1:17" ht="6" customHeight="1">
      <c r="A5" s="297"/>
      <c r="B5" s="330"/>
      <c r="C5" s="330"/>
      <c r="D5" s="330"/>
      <c r="E5" s="330"/>
      <c r="F5" s="330"/>
      <c r="G5" s="330"/>
      <c r="H5" s="330"/>
      <c r="I5" s="330"/>
      <c r="J5" s="330"/>
      <c r="K5" s="330"/>
      <c r="L5" s="330"/>
      <c r="M5" s="330"/>
      <c r="N5" s="330"/>
      <c r="O5" s="330"/>
      <c r="P5" s="330"/>
      <c r="Q5" s="330"/>
    </row>
    <row r="6" spans="1:17" ht="12.75" customHeight="1">
      <c r="A6" s="30">
        <v>2012</v>
      </c>
      <c r="B6" s="85">
        <v>40.609951845906899</v>
      </c>
      <c r="C6" s="85">
        <v>40.7795473595977</v>
      </c>
      <c r="D6" s="85">
        <v>34.670947030497601</v>
      </c>
      <c r="E6" s="85">
        <v>41.198658843252304</v>
      </c>
      <c r="F6" s="85">
        <v>23.234349919743199</v>
      </c>
      <c r="G6" s="85">
        <v>23.968779921699401</v>
      </c>
      <c r="H6" s="85">
        <v>41.9911682055399</v>
      </c>
      <c r="I6" s="85">
        <v>48.910310142497899</v>
      </c>
      <c r="J6" s="85">
        <v>15.4093097913323</v>
      </c>
      <c r="K6" s="85">
        <v>11.813992459153701</v>
      </c>
      <c r="L6" s="85">
        <v>6.9823434991974302</v>
      </c>
      <c r="M6" s="85">
        <v>3.952801</v>
      </c>
      <c r="N6" s="85">
        <v>40.168539325842701</v>
      </c>
      <c r="O6" s="85">
        <v>34.953897736797998</v>
      </c>
      <c r="P6" s="85">
        <v>5.8944023392659197</v>
      </c>
      <c r="Q6" s="85">
        <v>4.2371835226080199</v>
      </c>
    </row>
    <row r="7" spans="1:17" ht="12.75" customHeight="1">
      <c r="A7" s="30">
        <v>2013</v>
      </c>
      <c r="B7" s="85">
        <v>36.822001527883899</v>
      </c>
      <c r="C7" s="85">
        <v>36.592292089249497</v>
      </c>
      <c r="D7" s="85">
        <v>31.3096601756396</v>
      </c>
      <c r="E7" s="85">
        <v>35.389610389610397</v>
      </c>
      <c r="F7" s="85">
        <v>24.137173000000001</v>
      </c>
      <c r="G7" s="85">
        <v>23.336038961039002</v>
      </c>
      <c r="H7" s="85">
        <v>39.098892707140102</v>
      </c>
      <c r="I7" s="85">
        <v>44.056795131845803</v>
      </c>
      <c r="J7" s="85">
        <v>16.119174942704401</v>
      </c>
      <c r="K7" s="85">
        <v>12.1298174442191</v>
      </c>
      <c r="L7" s="85">
        <v>7.4367020000000004</v>
      </c>
      <c r="M7" s="85">
        <v>3.77281947261663</v>
      </c>
      <c r="N7" s="85">
        <v>42.038946162657503</v>
      </c>
      <c r="O7" s="85">
        <v>38.093306288032501</v>
      </c>
      <c r="P7" s="85">
        <v>7.07138147393339</v>
      </c>
      <c r="Q7" s="85">
        <v>6.0546417841975098</v>
      </c>
    </row>
    <row r="8" spans="1:17" ht="12.75" customHeight="1">
      <c r="A8" s="457">
        <v>2014</v>
      </c>
      <c r="B8" s="85">
        <v>36.748219554598698</v>
      </c>
      <c r="C8" s="85">
        <v>36.509350949128404</v>
      </c>
      <c r="D8" s="85">
        <v>29.743079388578099</v>
      </c>
      <c r="E8" s="85">
        <v>35.083495463955302</v>
      </c>
      <c r="F8" s="85">
        <v>21.091836435482602</v>
      </c>
      <c r="G8" s="85">
        <v>22.257063307165399</v>
      </c>
      <c r="H8" s="85">
        <v>38.383396210469797</v>
      </c>
      <c r="I8" s="85">
        <v>46.208517423673804</v>
      </c>
      <c r="J8" s="85">
        <v>16.4842498409011</v>
      </c>
      <c r="K8" s="85">
        <v>13.9629745884204</v>
      </c>
      <c r="L8" s="85">
        <v>6.34474500646333</v>
      </c>
      <c r="M8" s="85">
        <v>3.9205431450995296</v>
      </c>
      <c r="N8" s="85">
        <v>42.617757580219497</v>
      </c>
      <c r="O8" s="85">
        <v>37.223789520461899</v>
      </c>
      <c r="P8" s="85">
        <v>7.2511888158345998</v>
      </c>
      <c r="Q8" s="85">
        <v>5.56385957496515</v>
      </c>
    </row>
    <row r="9" spans="1:17" ht="12.75" customHeight="1">
      <c r="A9" s="630">
        <v>2015</v>
      </c>
      <c r="B9" s="85">
        <v>34.677910372796902</v>
      </c>
      <c r="C9" s="85">
        <v>32.840051642862399</v>
      </c>
      <c r="D9" s="85">
        <v>27.719993110913901</v>
      </c>
      <c r="E9" s="85">
        <v>32.4204643649826</v>
      </c>
      <c r="F9" s="85">
        <v>24.317979068286</v>
      </c>
      <c r="G9" s="85">
        <v>25.741358301321998</v>
      </c>
      <c r="H9" s="85">
        <v>37.820158097263999</v>
      </c>
      <c r="I9" s="85">
        <v>42.119733809021</v>
      </c>
      <c r="J9" s="85">
        <v>16.366699523167799</v>
      </c>
      <c r="K9" s="85">
        <v>11.446217153116701</v>
      </c>
      <c r="L9" s="85">
        <v>6.2432911787782102</v>
      </c>
      <c r="M9" s="85">
        <v>2.8185606432708101</v>
      </c>
      <c r="N9" s="85">
        <v>43.329771193145199</v>
      </c>
      <c r="O9" s="85">
        <v>39.872074462567703</v>
      </c>
      <c r="P9" s="85">
        <v>8.9038210903706307</v>
      </c>
      <c r="Q9" s="85">
        <v>6.87504570213859</v>
      </c>
    </row>
    <row r="10" spans="1:17" ht="12.75" customHeight="1">
      <c r="A10" s="30">
        <v>2016</v>
      </c>
      <c r="B10" s="85">
        <v>34.901538114927398</v>
      </c>
      <c r="C10" s="85">
        <v>36.110748732658799</v>
      </c>
      <c r="D10" s="85">
        <v>28.1237540372898</v>
      </c>
      <c r="E10" s="85">
        <v>31.529787171401001</v>
      </c>
      <c r="F10" s="85">
        <v>23.729708633801899</v>
      </c>
      <c r="G10" s="85">
        <v>27.2520746076517</v>
      </c>
      <c r="H10" s="85">
        <v>34.8296000114726</v>
      </c>
      <c r="I10" s="85">
        <v>42.881419772110398</v>
      </c>
      <c r="J10" s="85">
        <v>14.7471902951639</v>
      </c>
      <c r="K10" s="85">
        <v>12.7291127775752</v>
      </c>
      <c r="L10" s="85">
        <v>6.8644710810969602</v>
      </c>
      <c r="M10" s="85">
        <v>3.2306141419651899</v>
      </c>
      <c r="N10" s="85">
        <v>46.243080228503601</v>
      </c>
      <c r="O10" s="85">
        <v>39.868757556113003</v>
      </c>
      <c r="P10" s="85">
        <v>7.2213248038593401</v>
      </c>
      <c r="Q10" s="85">
        <v>4.6326332029925998</v>
      </c>
    </row>
    <row r="11" spans="1:17" s="42" customFormat="1" ht="6" customHeight="1">
      <c r="A11" s="197" t="s">
        <v>40</v>
      </c>
      <c r="B11" s="198"/>
      <c r="C11" s="198"/>
      <c r="D11" s="198"/>
      <c r="E11" s="198"/>
      <c r="F11" s="198"/>
      <c r="G11" s="198"/>
      <c r="H11" s="198"/>
      <c r="I11" s="198"/>
      <c r="J11" s="198"/>
      <c r="K11" s="202"/>
      <c r="L11" s="129"/>
      <c r="M11" s="129"/>
      <c r="N11" s="129"/>
      <c r="O11" s="129"/>
      <c r="P11" s="129"/>
      <c r="Q11" s="129"/>
    </row>
    <row r="12" spans="1:17" s="42" customFormat="1" ht="12.75" customHeight="1">
      <c r="A12" s="801" t="s">
        <v>200</v>
      </c>
      <c r="B12" s="801"/>
      <c r="C12" s="801"/>
      <c r="D12" s="801"/>
      <c r="E12" s="801"/>
      <c r="F12" s="793"/>
      <c r="G12" s="793"/>
      <c r="H12" s="793"/>
      <c r="I12" s="793"/>
      <c r="J12" s="793"/>
      <c r="K12" s="793"/>
      <c r="L12" s="793"/>
      <c r="M12" s="793"/>
      <c r="N12" s="793"/>
      <c r="O12" s="793"/>
      <c r="P12" s="793"/>
      <c r="Q12" s="793"/>
    </row>
    <row r="14" spans="1:17">
      <c r="C14" s="645"/>
      <c r="E14" s="645"/>
      <c r="G14" s="645"/>
      <c r="I14" s="645"/>
      <c r="K14" s="645"/>
      <c r="M14" s="645"/>
      <c r="O14" s="645"/>
      <c r="Q14" s="645"/>
    </row>
  </sheetData>
  <mergeCells count="11">
    <mergeCell ref="K1:N1"/>
    <mergeCell ref="A12:Q12"/>
    <mergeCell ref="A2:Q2"/>
    <mergeCell ref="B3:C3"/>
    <mergeCell ref="D3:E3"/>
    <mergeCell ref="F3:G3"/>
    <mergeCell ref="H3:I3"/>
    <mergeCell ref="J3:K3"/>
    <mergeCell ref="L3:M3"/>
    <mergeCell ref="P3:Q3"/>
    <mergeCell ref="N3:O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31"/>
  <sheetViews>
    <sheetView workbookViewId="0">
      <pane ySplit="4" topLeftCell="A5" activePane="bottomLeft" state="frozen"/>
      <selection activeCell="A17" sqref="A17:XFD18"/>
      <selection pane="bottomLeft" activeCell="F40" sqref="F40"/>
    </sheetView>
  </sheetViews>
  <sheetFormatPr defaultColWidth="8.85546875" defaultRowHeight="12.75"/>
  <cols>
    <col min="1" max="1" width="6.7109375" style="4" customWidth="1"/>
    <col min="2" max="26" width="8.7109375" style="4" customWidth="1"/>
    <col min="27" max="16384" width="8.85546875" style="4"/>
  </cols>
  <sheetData>
    <row r="1" spans="1:13" s="94" customFormat="1" ht="30" customHeight="1">
      <c r="A1" s="142"/>
      <c r="B1" s="364"/>
      <c r="C1" s="364"/>
      <c r="D1" s="364"/>
      <c r="E1" s="364"/>
      <c r="F1" s="364"/>
      <c r="G1" s="364"/>
      <c r="H1" s="364"/>
      <c r="I1" s="364"/>
      <c r="J1" s="364"/>
      <c r="K1" s="774" t="s">
        <v>354</v>
      </c>
      <c r="L1" s="775"/>
      <c r="M1" s="775"/>
    </row>
    <row r="2" spans="1:13" s="148" customFormat="1" ht="42.75" customHeight="1">
      <c r="A2" s="783" t="s">
        <v>398</v>
      </c>
      <c r="B2" s="783"/>
      <c r="C2" s="783"/>
      <c r="D2" s="783"/>
      <c r="E2" s="783"/>
      <c r="F2" s="784"/>
      <c r="G2" s="784"/>
    </row>
    <row r="3" spans="1:13" ht="15" customHeight="1">
      <c r="B3" s="805" t="s">
        <v>27</v>
      </c>
      <c r="C3" s="805"/>
      <c r="D3" s="805" t="s">
        <v>26</v>
      </c>
      <c r="E3" s="805"/>
      <c r="F3" s="805" t="s">
        <v>36</v>
      </c>
      <c r="G3" s="805"/>
    </row>
    <row r="4" spans="1:13" s="360" customFormat="1" ht="15" customHeight="1">
      <c r="A4" s="360" t="s">
        <v>40</v>
      </c>
      <c r="B4" s="360" t="s">
        <v>29</v>
      </c>
      <c r="C4" s="360" t="s">
        <v>30</v>
      </c>
      <c r="D4" s="360" t="s">
        <v>29</v>
      </c>
      <c r="E4" s="360" t="s">
        <v>30</v>
      </c>
      <c r="F4" s="360" t="s">
        <v>29</v>
      </c>
      <c r="G4" s="360" t="s">
        <v>30</v>
      </c>
    </row>
    <row r="5" spans="1:13" ht="6" customHeight="1">
      <c r="A5" s="355"/>
      <c r="B5" s="325"/>
      <c r="C5" s="325"/>
      <c r="D5" s="325"/>
      <c r="E5" s="325"/>
      <c r="F5" s="325"/>
      <c r="G5" s="325"/>
    </row>
    <row r="6" spans="1:13" ht="12.75" customHeight="1">
      <c r="A6" s="6">
        <v>1997</v>
      </c>
      <c r="B6" s="28">
        <v>20.068965517241399</v>
      </c>
      <c r="C6" s="28">
        <v>14.749368914532999</v>
      </c>
      <c r="D6" s="28">
        <v>78.137931034482804</v>
      </c>
      <c r="E6" s="28">
        <v>83.375405697800204</v>
      </c>
      <c r="F6" s="28">
        <v>1.7931034482758601</v>
      </c>
      <c r="G6" s="28">
        <v>1.8752253876667899</v>
      </c>
    </row>
    <row r="7" spans="1:13" ht="12.75" customHeight="1">
      <c r="A7" s="6">
        <v>1998</v>
      </c>
      <c r="B7" s="28">
        <v>21.6071428571429</v>
      </c>
      <c r="C7" s="28">
        <v>17.9031037093111</v>
      </c>
      <c r="D7" s="28">
        <v>75.857142857142904</v>
      </c>
      <c r="E7" s="28">
        <v>80.242240726722201</v>
      </c>
      <c r="F7" s="28">
        <v>2.53571428571429</v>
      </c>
      <c r="G7" s="28">
        <v>1.85465556396669</v>
      </c>
    </row>
    <row r="8" spans="1:13" ht="12.75" customHeight="1">
      <c r="A8" s="6">
        <v>1999</v>
      </c>
      <c r="B8" s="28">
        <v>23.650674662668699</v>
      </c>
      <c r="C8" s="28">
        <v>17.859984089101001</v>
      </c>
      <c r="D8" s="28">
        <v>75.187406296851606</v>
      </c>
      <c r="E8" s="28">
        <v>80.946698488464605</v>
      </c>
      <c r="F8" s="28">
        <v>1.1619190404797599</v>
      </c>
      <c r="G8" s="28">
        <v>1.1933174224343699</v>
      </c>
    </row>
    <row r="9" spans="1:13" ht="12.75" customHeight="1">
      <c r="A9" s="6">
        <v>2000</v>
      </c>
      <c r="B9" s="28">
        <v>23.654283548142502</v>
      </c>
      <c r="C9" s="28">
        <v>18.768545994065299</v>
      </c>
      <c r="D9" s="28">
        <v>75.246398786959801</v>
      </c>
      <c r="E9" s="28">
        <v>79.896142433234402</v>
      </c>
      <c r="F9" s="28">
        <v>1.0993176648976499</v>
      </c>
      <c r="G9" s="28">
        <v>1.3353115727003</v>
      </c>
    </row>
    <row r="10" spans="1:13" ht="12.75" customHeight="1">
      <c r="A10" s="6">
        <v>2001</v>
      </c>
      <c r="B10" s="28">
        <v>23.694493783303699</v>
      </c>
      <c r="C10" s="28">
        <v>16.484757245013199</v>
      </c>
      <c r="D10" s="28">
        <v>75.097690941385395</v>
      </c>
      <c r="E10" s="28">
        <v>81.972149040271006</v>
      </c>
      <c r="F10" s="28">
        <v>1.20781527531083</v>
      </c>
      <c r="G10" s="28">
        <v>1.5430937147158399</v>
      </c>
    </row>
    <row r="11" spans="1:13" ht="12.75" customHeight="1">
      <c r="A11" s="6">
        <v>2002</v>
      </c>
      <c r="B11" s="28">
        <v>20.6332266097474</v>
      </c>
      <c r="C11" s="28">
        <v>16.603630862329801</v>
      </c>
      <c r="D11" s="28">
        <v>77.908217716115303</v>
      </c>
      <c r="E11" s="28">
        <v>82.375189107412993</v>
      </c>
      <c r="F11" s="28">
        <v>1.45855567413732</v>
      </c>
      <c r="G11" s="28">
        <v>1.0211800302571901</v>
      </c>
    </row>
    <row r="12" spans="1:13" ht="12.75" customHeight="1">
      <c r="A12" s="6">
        <v>2003</v>
      </c>
      <c r="B12" s="28">
        <v>17.819940476190499</v>
      </c>
      <c r="C12" s="28">
        <v>16.686069072565001</v>
      </c>
      <c r="D12" s="28">
        <v>81.473214285714306</v>
      </c>
      <c r="E12" s="28">
        <v>82.654249126891699</v>
      </c>
      <c r="F12" s="28">
        <v>0.70684523809523803</v>
      </c>
      <c r="G12" s="28">
        <v>0.65968180054326697</v>
      </c>
    </row>
    <row r="13" spans="1:13" ht="12.75" customHeight="1">
      <c r="A13" s="6">
        <v>2004</v>
      </c>
      <c r="B13" s="28">
        <v>19.054441260745001</v>
      </c>
      <c r="C13" s="28">
        <v>17.821782178217799</v>
      </c>
      <c r="D13" s="28">
        <v>79.906876790830907</v>
      </c>
      <c r="E13" s="28">
        <v>81.302361005331306</v>
      </c>
      <c r="F13" s="28">
        <v>1.0386819484240699</v>
      </c>
      <c r="G13" s="28">
        <v>0.87585681645087599</v>
      </c>
    </row>
    <row r="14" spans="1:13" ht="12.75" customHeight="1">
      <c r="A14" s="6">
        <v>2005</v>
      </c>
      <c r="B14" s="28">
        <v>21.715721464465201</v>
      </c>
      <c r="C14" s="28">
        <v>21.488230827638599</v>
      </c>
      <c r="D14" s="28">
        <v>77.494615936827003</v>
      </c>
      <c r="E14" s="28">
        <v>77.410782080485902</v>
      </c>
      <c r="F14" s="28">
        <v>0.78966259870782496</v>
      </c>
      <c r="G14" s="28">
        <v>1.1009870918754701</v>
      </c>
    </row>
    <row r="15" spans="1:13" ht="12.75" customHeight="1">
      <c r="A15" s="6">
        <v>2006</v>
      </c>
      <c r="B15" s="28">
        <v>23.113393915448398</v>
      </c>
      <c r="C15" s="28">
        <v>22.604728328494399</v>
      </c>
      <c r="D15" s="28">
        <v>76.451995258791001</v>
      </c>
      <c r="E15" s="28">
        <v>76.316880962256306</v>
      </c>
      <c r="F15" s="28">
        <v>0.43461082576056898</v>
      </c>
      <c r="G15" s="28">
        <v>1.0783907092492699</v>
      </c>
    </row>
    <row r="16" spans="1:13" ht="12.75" customHeight="1">
      <c r="A16" s="6">
        <v>2007</v>
      </c>
      <c r="B16" s="28">
        <v>26.323475721066099</v>
      </c>
      <c r="C16" s="28">
        <v>30.547998445394501</v>
      </c>
      <c r="D16" s="28">
        <v>63.709382986491399</v>
      </c>
      <c r="E16" s="28">
        <v>60.396424407306597</v>
      </c>
      <c r="F16" s="28">
        <v>9.9671412924425002</v>
      </c>
      <c r="G16" s="28">
        <v>9.0555771472988695</v>
      </c>
    </row>
    <row r="17" spans="1:7" ht="12.75" customHeight="1">
      <c r="A17" s="6">
        <v>2008</v>
      </c>
      <c r="B17" s="28">
        <v>25.884691848906598</v>
      </c>
      <c r="C17" s="28">
        <v>30.8470290771176</v>
      </c>
      <c r="D17" s="28">
        <v>63.697813121272397</v>
      </c>
      <c r="E17" s="28">
        <v>59.460598398651499</v>
      </c>
      <c r="F17" s="28">
        <v>10.417495029821101</v>
      </c>
      <c r="G17" s="28">
        <v>9.6923725242309295</v>
      </c>
    </row>
    <row r="18" spans="1:7" ht="12.75" customHeight="1">
      <c r="A18" s="6">
        <v>2009</v>
      </c>
      <c r="B18" s="28">
        <v>25.730337078651701</v>
      </c>
      <c r="C18" s="28">
        <v>30.5697445972495</v>
      </c>
      <c r="D18" s="28">
        <v>63.183520599250897</v>
      </c>
      <c r="E18" s="28">
        <v>59.764243614931203</v>
      </c>
      <c r="F18" s="28">
        <v>11.0861423220974</v>
      </c>
      <c r="G18" s="28">
        <v>9.6660117878192509</v>
      </c>
    </row>
    <row r="19" spans="1:7" ht="12.75" customHeight="1">
      <c r="A19" s="6">
        <v>2010</v>
      </c>
      <c r="B19" s="28">
        <v>24.658634538152601</v>
      </c>
      <c r="C19" s="28">
        <v>29.3169282986848</v>
      </c>
      <c r="D19" s="28">
        <v>63.775100401606402</v>
      </c>
      <c r="E19" s="28">
        <v>63.173525668222297</v>
      </c>
      <c r="F19" s="28">
        <v>11.566265060240999</v>
      </c>
      <c r="G19" s="28">
        <v>7.50954603309291</v>
      </c>
    </row>
    <row r="20" spans="1:7" ht="12.75" customHeight="1">
      <c r="A20" s="6">
        <v>2011</v>
      </c>
      <c r="B20" s="28">
        <v>24.146544546211501</v>
      </c>
      <c r="C20" s="28">
        <v>29.207479964381101</v>
      </c>
      <c r="D20" s="28">
        <v>67.152373022481299</v>
      </c>
      <c r="E20" s="28">
        <v>63.935886019590399</v>
      </c>
      <c r="F20" s="28">
        <v>8.7010824313072401</v>
      </c>
      <c r="G20" s="28">
        <v>6.8566340160285</v>
      </c>
    </row>
    <row r="21" spans="1:7" ht="12.75" customHeight="1">
      <c r="A21" s="6" t="s">
        <v>92</v>
      </c>
      <c r="B21" s="28">
        <v>20.488641234462101</v>
      </c>
      <c r="C21" s="28">
        <v>25.181159420289902</v>
      </c>
      <c r="D21" s="28">
        <v>69.309901414487797</v>
      </c>
      <c r="E21" s="28">
        <v>67.300724637681199</v>
      </c>
      <c r="F21" s="28">
        <v>10.2014573510502</v>
      </c>
      <c r="G21" s="28">
        <v>7.5181159420289898</v>
      </c>
    </row>
    <row r="22" spans="1:7" ht="12.75" customHeight="1">
      <c r="A22" s="6" t="s">
        <v>93</v>
      </c>
      <c r="B22" s="28">
        <v>16.626686207857901</v>
      </c>
      <c r="C22" s="28">
        <v>18.868274025457499</v>
      </c>
      <c r="D22" s="28">
        <v>63.130383250260699</v>
      </c>
      <c r="E22" s="28">
        <v>63.813549346287303</v>
      </c>
      <c r="F22" s="28">
        <v>20.242930541881499</v>
      </c>
      <c r="G22" s="28">
        <v>17.318176628255099</v>
      </c>
    </row>
    <row r="23" spans="1:7" ht="12.75" customHeight="1">
      <c r="A23" s="6">
        <v>2013</v>
      </c>
      <c r="B23" s="28">
        <v>18.3752923978392</v>
      </c>
      <c r="C23" s="28">
        <v>23.722215483041399</v>
      </c>
      <c r="D23" s="28">
        <v>76.246662738596498</v>
      </c>
      <c r="E23" s="28">
        <v>72.754238187963111</v>
      </c>
      <c r="F23" s="28">
        <v>5.3780448635643499</v>
      </c>
      <c r="G23" s="28">
        <v>3.5235463289954598</v>
      </c>
    </row>
    <row r="24" spans="1:7" ht="12.75" customHeight="1">
      <c r="A24" s="6">
        <v>2014</v>
      </c>
      <c r="B24" s="28">
        <v>17.757543290464799</v>
      </c>
      <c r="C24" s="28">
        <v>23.585179800412401</v>
      </c>
      <c r="D24" s="28">
        <v>77.576173559837699</v>
      </c>
      <c r="E24" s="28">
        <v>73.978923743602991</v>
      </c>
      <c r="F24" s="28">
        <v>4.6662831496974899</v>
      </c>
      <c r="G24" s="28">
        <v>2.4358964559845999</v>
      </c>
    </row>
    <row r="25" spans="1:7" ht="12.75" customHeight="1">
      <c r="A25" s="6">
        <v>2015</v>
      </c>
      <c r="B25" s="28">
        <v>18.762361933589901</v>
      </c>
      <c r="C25" s="28">
        <v>22.946365954521401</v>
      </c>
      <c r="D25" s="28">
        <v>75.564667693071698</v>
      </c>
      <c r="E25" s="28">
        <v>73.053617201261801</v>
      </c>
      <c r="F25" s="28">
        <v>5.67297037333846</v>
      </c>
      <c r="G25" s="28">
        <v>4.0000168442167796</v>
      </c>
    </row>
    <row r="26" spans="1:7" ht="12.75" customHeight="1">
      <c r="A26" s="6">
        <v>2016</v>
      </c>
      <c r="B26" s="28">
        <v>15.000661589502002</v>
      </c>
      <c r="C26" s="28">
        <v>23.631684173782798</v>
      </c>
      <c r="D26" s="28">
        <v>80.9993719872908</v>
      </c>
      <c r="E26" s="28">
        <v>72.869232222847103</v>
      </c>
      <c r="F26" s="28">
        <v>3.9999664232072303</v>
      </c>
      <c r="G26" s="28">
        <v>3.4990836033701198</v>
      </c>
    </row>
    <row r="27" spans="1:7" ht="5.0999999999999996" customHeight="1">
      <c r="A27" s="355"/>
      <c r="B27" s="366"/>
      <c r="C27" s="366"/>
      <c r="D27" s="366"/>
      <c r="E27" s="366"/>
      <c r="F27" s="366"/>
      <c r="G27" s="366"/>
    </row>
    <row r="28" spans="1:7" ht="56.1" customHeight="1">
      <c r="A28" s="806" t="s">
        <v>348</v>
      </c>
      <c r="B28" s="791"/>
      <c r="C28" s="791"/>
      <c r="D28" s="791"/>
      <c r="E28" s="791"/>
      <c r="F28" s="791"/>
      <c r="G28" s="791"/>
    </row>
    <row r="29" spans="1:7" ht="5.0999999999999996" customHeight="1">
      <c r="A29" s="362"/>
      <c r="B29" s="361"/>
      <c r="C29" s="361"/>
      <c r="D29" s="361"/>
      <c r="E29" s="361"/>
      <c r="F29" s="361"/>
      <c r="G29" s="361"/>
    </row>
    <row r="30" spans="1:7" ht="12.75" customHeight="1">
      <c r="A30" s="776" t="s">
        <v>200</v>
      </c>
      <c r="B30" s="776"/>
      <c r="C30" s="776"/>
      <c r="D30" s="776"/>
      <c r="E30" s="776"/>
      <c r="F30" s="801"/>
      <c r="G30" s="801"/>
    </row>
    <row r="31" spans="1:7" ht="12.75" customHeight="1">
      <c r="A31" s="363"/>
      <c r="B31" s="363"/>
      <c r="C31" s="363"/>
      <c r="D31" s="363"/>
      <c r="E31" s="363"/>
      <c r="F31" s="363"/>
      <c r="G31" s="363"/>
    </row>
  </sheetData>
  <mergeCells count="7">
    <mergeCell ref="K1:M1"/>
    <mergeCell ref="A30:G30"/>
    <mergeCell ref="A2:G2"/>
    <mergeCell ref="B3:C3"/>
    <mergeCell ref="D3:E3"/>
    <mergeCell ref="F3:G3"/>
    <mergeCell ref="A28:G28"/>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T16"/>
  <sheetViews>
    <sheetView zoomScaleNormal="100" workbookViewId="0">
      <pane ySplit="3" topLeftCell="A4" activePane="bottomLeft" state="frozen"/>
      <selection activeCell="A17" sqref="A17:XFD18"/>
      <selection pane="bottomLeft" activeCell="C19" sqref="C19"/>
    </sheetView>
  </sheetViews>
  <sheetFormatPr defaultColWidth="9.140625" defaultRowHeight="12.75"/>
  <cols>
    <col min="1" max="1" width="6.7109375" style="30" customWidth="1"/>
    <col min="2" max="17" width="7.7109375" style="20" customWidth="1"/>
    <col min="18" max="28" width="8.7109375" style="20" customWidth="1"/>
    <col min="29" max="16384" width="9.140625" style="20"/>
  </cols>
  <sheetData>
    <row r="1" spans="1:20" s="94" customFormat="1" ht="30" customHeight="1">
      <c r="A1" s="142"/>
      <c r="B1" s="143"/>
      <c r="C1" s="143"/>
      <c r="D1" s="143"/>
      <c r="E1" s="143"/>
      <c r="F1" s="143"/>
      <c r="G1" s="143"/>
      <c r="H1" s="143"/>
      <c r="I1" s="143"/>
      <c r="J1" s="143"/>
      <c r="K1" s="774" t="s">
        <v>354</v>
      </c>
      <c r="L1" s="775"/>
      <c r="M1" s="775"/>
      <c r="N1" s="817"/>
    </row>
    <row r="2" spans="1:20" s="140" customFormat="1" ht="15" customHeight="1">
      <c r="A2" s="803" t="s">
        <v>480</v>
      </c>
      <c r="B2" s="803"/>
      <c r="C2" s="803"/>
      <c r="D2" s="803"/>
      <c r="E2" s="803"/>
      <c r="F2" s="818"/>
      <c r="G2" s="818"/>
      <c r="H2" s="818"/>
      <c r="I2" s="818"/>
      <c r="J2" s="818"/>
      <c r="K2" s="818"/>
      <c r="L2" s="818"/>
      <c r="M2" s="818"/>
      <c r="N2" s="818"/>
      <c r="O2" s="818"/>
      <c r="P2" s="818"/>
      <c r="Q2" s="818"/>
    </row>
    <row r="3" spans="1:20" ht="30" customHeight="1">
      <c r="B3" s="860" t="s">
        <v>274</v>
      </c>
      <c r="C3" s="880"/>
      <c r="D3" s="779" t="s">
        <v>272</v>
      </c>
      <c r="E3" s="824"/>
      <c r="F3" s="779" t="s">
        <v>111</v>
      </c>
      <c r="G3" s="824"/>
      <c r="H3" s="860" t="s">
        <v>273</v>
      </c>
      <c r="I3" s="880"/>
      <c r="J3" s="779" t="s">
        <v>113</v>
      </c>
      <c r="K3" s="824"/>
      <c r="L3" s="779" t="s">
        <v>114</v>
      </c>
      <c r="M3" s="824"/>
      <c r="N3" s="779" t="s">
        <v>296</v>
      </c>
      <c r="O3" s="824"/>
      <c r="P3" s="779" t="s">
        <v>36</v>
      </c>
      <c r="Q3" s="824"/>
    </row>
    <row r="4" spans="1:20" ht="15" customHeight="1">
      <c r="A4" s="30" t="s">
        <v>40</v>
      </c>
      <c r="B4" s="72" t="s">
        <v>29</v>
      </c>
      <c r="C4" s="72" t="s">
        <v>30</v>
      </c>
      <c r="D4" s="134" t="s">
        <v>29</v>
      </c>
      <c r="E4" s="134" t="s">
        <v>30</v>
      </c>
      <c r="F4" s="134" t="s">
        <v>29</v>
      </c>
      <c r="G4" s="134" t="s">
        <v>30</v>
      </c>
      <c r="H4" s="72" t="s">
        <v>29</v>
      </c>
      <c r="I4" s="72" t="s">
        <v>30</v>
      </c>
      <c r="J4" s="134" t="s">
        <v>29</v>
      </c>
      <c r="K4" s="134" t="s">
        <v>30</v>
      </c>
      <c r="L4" s="134" t="s">
        <v>29</v>
      </c>
      <c r="M4" s="134" t="s">
        <v>30</v>
      </c>
      <c r="N4" s="244" t="s">
        <v>29</v>
      </c>
      <c r="O4" s="244" t="s">
        <v>30</v>
      </c>
      <c r="P4" s="134" t="s">
        <v>29</v>
      </c>
      <c r="Q4" s="134" t="s">
        <v>30</v>
      </c>
    </row>
    <row r="5" spans="1:20" ht="6" customHeight="1">
      <c r="A5" s="297"/>
      <c r="B5" s="330"/>
      <c r="C5" s="330"/>
      <c r="D5" s="330"/>
      <c r="E5" s="330"/>
      <c r="F5" s="330"/>
      <c r="G5" s="330"/>
      <c r="H5" s="330"/>
      <c r="I5" s="330"/>
      <c r="J5" s="330"/>
      <c r="K5" s="330"/>
      <c r="L5" s="330"/>
      <c r="M5" s="330"/>
      <c r="N5" s="330"/>
      <c r="O5" s="330"/>
      <c r="P5" s="330"/>
      <c r="Q5" s="330"/>
    </row>
    <row r="6" spans="1:20" s="92" customFormat="1">
      <c r="A6" s="105">
        <v>2012</v>
      </c>
      <c r="B6" s="482">
        <v>65.072567299753231</v>
      </c>
      <c r="C6" s="482">
        <v>60.638172060522542</v>
      </c>
      <c r="D6" s="482">
        <v>61.842790213430497</v>
      </c>
      <c r="E6" s="482">
        <v>67.579408543263995</v>
      </c>
      <c r="F6" s="482">
        <v>41.020301926080201</v>
      </c>
      <c r="G6" s="482">
        <v>35.432639649507102</v>
      </c>
      <c r="H6" s="482">
        <v>65.476366769474751</v>
      </c>
      <c r="I6" s="482">
        <v>69.318373289708489</v>
      </c>
      <c r="J6" s="482">
        <v>29.099427381572099</v>
      </c>
      <c r="K6" s="482">
        <v>21.960569550931002</v>
      </c>
      <c r="L6" s="482">
        <v>11.2961998958876</v>
      </c>
      <c r="M6" s="482">
        <v>5.2026286966045996</v>
      </c>
      <c r="N6" s="482">
        <v>19.035030450084001</v>
      </c>
      <c r="O6" s="482">
        <v>17.3814615627</v>
      </c>
      <c r="P6" s="482">
        <v>4.2305073584120203</v>
      </c>
      <c r="Q6" s="482">
        <v>1.8827331180565501</v>
      </c>
      <c r="R6" s="483"/>
      <c r="S6" s="482"/>
      <c r="T6" s="482"/>
    </row>
    <row r="7" spans="1:20" s="92" customFormat="1">
      <c r="A7" s="105">
        <v>2013</v>
      </c>
      <c r="B7" s="482">
        <v>60.736186867154288</v>
      </c>
      <c r="C7" s="482">
        <v>56.236413501139104</v>
      </c>
      <c r="D7" s="482">
        <v>59.0098126672614</v>
      </c>
      <c r="E7" s="482">
        <v>60.522496371552997</v>
      </c>
      <c r="F7" s="482">
        <v>41.079393398751101</v>
      </c>
      <c r="G7" s="482">
        <v>32.801161103047903</v>
      </c>
      <c r="H7" s="482">
        <v>63.463998628976235</v>
      </c>
      <c r="I7" s="482">
        <v>63.731201235208921</v>
      </c>
      <c r="J7" s="482">
        <v>31.132917038358599</v>
      </c>
      <c r="K7" s="482">
        <v>21.238509917755199</v>
      </c>
      <c r="L7" s="482">
        <v>11.0169491525424</v>
      </c>
      <c r="M7" s="482">
        <v>5.5152394775036298</v>
      </c>
      <c r="N7" s="482">
        <v>21.021653801934399</v>
      </c>
      <c r="O7" s="482">
        <v>20.6946946941923</v>
      </c>
      <c r="P7" s="482">
        <v>4.80749652778655</v>
      </c>
      <c r="Q7" s="482">
        <v>2.9362817327586601</v>
      </c>
      <c r="R7" s="483"/>
      <c r="S7" s="482"/>
      <c r="T7" s="482"/>
    </row>
    <row r="8" spans="1:20" s="92" customFormat="1">
      <c r="A8" s="105">
        <v>2014</v>
      </c>
      <c r="B8" s="482">
        <v>63.824095645577401</v>
      </c>
      <c r="C8" s="482">
        <v>55.417249353389202</v>
      </c>
      <c r="D8" s="482">
        <v>57.319890082822603</v>
      </c>
      <c r="E8" s="482">
        <v>62.198464168031997</v>
      </c>
      <c r="F8" s="482">
        <v>39.112760878960302</v>
      </c>
      <c r="G8" s="482">
        <v>31.885450727967399</v>
      </c>
      <c r="H8" s="482">
        <v>64.767119550043006</v>
      </c>
      <c r="I8" s="482">
        <v>64.945977882609697</v>
      </c>
      <c r="J8" s="482">
        <v>32.467560515405303</v>
      </c>
      <c r="K8" s="482">
        <v>20.920387454996099</v>
      </c>
      <c r="L8" s="482">
        <v>12.2469934240975</v>
      </c>
      <c r="M8" s="482">
        <v>4.5245620237846698</v>
      </c>
      <c r="N8" s="482">
        <v>20.513012489609501</v>
      </c>
      <c r="O8" s="482">
        <v>18.895163647411</v>
      </c>
      <c r="P8" s="482">
        <v>5.0152600453187599</v>
      </c>
      <c r="Q8" s="482">
        <v>3.1986031792991301</v>
      </c>
      <c r="R8" s="483"/>
      <c r="S8" s="482"/>
      <c r="T8" s="482"/>
    </row>
    <row r="9" spans="1:20" s="92" customFormat="1" ht="12.75" customHeight="1">
      <c r="A9" s="105">
        <v>2015</v>
      </c>
      <c r="B9" s="482">
        <v>59.435728930354202</v>
      </c>
      <c r="C9" s="482">
        <v>52.788746061371803</v>
      </c>
      <c r="D9" s="482">
        <v>56.268902130745701</v>
      </c>
      <c r="E9" s="482">
        <v>57.327991950246698</v>
      </c>
      <c r="F9" s="482">
        <v>40.325028228295899</v>
      </c>
      <c r="G9" s="482">
        <v>33.496206654225801</v>
      </c>
      <c r="H9" s="482">
        <v>61.3</v>
      </c>
      <c r="I9" s="482">
        <v>63.9</v>
      </c>
      <c r="J9" s="482">
        <v>31.060117896955099</v>
      </c>
      <c r="K9" s="482">
        <v>22.278821038458201</v>
      </c>
      <c r="L9" s="482">
        <v>12.3899546866335</v>
      </c>
      <c r="M9" s="482">
        <v>5.7374928545191599</v>
      </c>
      <c r="N9" s="482">
        <v>23.907306072340699</v>
      </c>
      <c r="O9" s="482">
        <v>20.365257959013199</v>
      </c>
      <c r="P9" s="482">
        <v>4.3992572499402796</v>
      </c>
      <c r="Q9" s="482">
        <v>3.3449321350880599</v>
      </c>
      <c r="R9" s="484"/>
    </row>
    <row r="10" spans="1:20" s="92" customFormat="1" ht="12.75" customHeight="1">
      <c r="A10" s="105">
        <v>2016</v>
      </c>
      <c r="B10" s="482">
        <v>58.392758703850298</v>
      </c>
      <c r="C10" s="482">
        <v>51.6453166159476</v>
      </c>
      <c r="D10" s="482">
        <v>55.729244553292503</v>
      </c>
      <c r="E10" s="482">
        <v>57.299386713464301</v>
      </c>
      <c r="F10" s="482">
        <v>45.713299518422602</v>
      </c>
      <c r="G10" s="482">
        <v>37.483866503559099</v>
      </c>
      <c r="H10" s="482">
        <v>60.835728473807002</v>
      </c>
      <c r="I10" s="482">
        <v>60.567114465178499</v>
      </c>
      <c r="J10" s="482">
        <v>33.726935911347901</v>
      </c>
      <c r="K10" s="482">
        <v>22.489583696842399</v>
      </c>
      <c r="L10" s="482">
        <v>9.8635883927047896</v>
      </c>
      <c r="M10" s="482">
        <v>3.8042519610303098</v>
      </c>
      <c r="N10" s="482">
        <v>22.976601011847301</v>
      </c>
      <c r="O10" s="482">
        <v>23.594185796684801</v>
      </c>
      <c r="P10" s="482">
        <v>4.46840012392828</v>
      </c>
      <c r="Q10" s="482">
        <v>2.6400426364983698</v>
      </c>
      <c r="R10" s="484"/>
    </row>
    <row r="11" spans="1:20" ht="6" customHeight="1">
      <c r="A11" s="210"/>
      <c r="B11" s="211"/>
      <c r="C11" s="211"/>
      <c r="D11" s="211"/>
      <c r="E11" s="211"/>
      <c r="F11" s="211"/>
      <c r="G11" s="211"/>
      <c r="H11" s="211"/>
      <c r="I11" s="211"/>
      <c r="J11" s="211"/>
      <c r="K11" s="211"/>
      <c r="L11" s="211"/>
      <c r="M11" s="211"/>
      <c r="N11" s="211"/>
      <c r="O11" s="211"/>
      <c r="P11" s="211"/>
      <c r="Q11" s="211"/>
    </row>
    <row r="12" spans="1:20" ht="15">
      <c r="A12" s="801" t="s">
        <v>297</v>
      </c>
      <c r="B12" s="801"/>
      <c r="C12" s="801"/>
      <c r="D12" s="801"/>
      <c r="E12" s="801"/>
      <c r="F12" s="793"/>
      <c r="G12" s="793"/>
      <c r="H12" s="793"/>
      <c r="I12" s="793"/>
      <c r="J12" s="793"/>
      <c r="K12" s="793"/>
      <c r="L12" s="793"/>
      <c r="M12" s="793"/>
      <c r="N12" s="793"/>
      <c r="O12" s="793"/>
      <c r="P12" s="793"/>
      <c r="Q12" s="793"/>
    </row>
    <row r="13" spans="1:20" s="42" customFormat="1" ht="6" customHeight="1">
      <c r="A13" s="106" t="s">
        <v>40</v>
      </c>
      <c r="B13" s="84"/>
      <c r="C13" s="84"/>
      <c r="D13" s="84"/>
      <c r="E13" s="84"/>
      <c r="F13" s="84"/>
      <c r="G13" s="84"/>
      <c r="H13" s="84"/>
      <c r="I13" s="84"/>
      <c r="J13" s="84"/>
      <c r="K13" s="107"/>
    </row>
    <row r="14" spans="1:20" s="42" customFormat="1" ht="12.75" customHeight="1">
      <c r="A14" s="801" t="s">
        <v>200</v>
      </c>
      <c r="B14" s="801"/>
      <c r="C14" s="801"/>
      <c r="D14" s="801"/>
      <c r="E14" s="801"/>
      <c r="F14" s="793"/>
      <c r="G14" s="793"/>
      <c r="H14" s="793"/>
      <c r="I14" s="793"/>
      <c r="J14" s="793"/>
      <c r="K14" s="793"/>
      <c r="L14" s="793"/>
      <c r="M14" s="793"/>
      <c r="N14" s="793"/>
      <c r="O14" s="793"/>
      <c r="P14" s="793"/>
      <c r="Q14" s="793"/>
    </row>
    <row r="16" spans="1:20">
      <c r="C16" s="646"/>
      <c r="E16" s="646"/>
      <c r="G16" s="646"/>
      <c r="I16" s="646"/>
      <c r="K16" s="646"/>
      <c r="M16" s="646"/>
      <c r="O16" s="646"/>
      <c r="Q16" s="646"/>
    </row>
  </sheetData>
  <mergeCells count="12">
    <mergeCell ref="K1:N1"/>
    <mergeCell ref="A14:Q14"/>
    <mergeCell ref="A2:Q2"/>
    <mergeCell ref="B3:C3"/>
    <mergeCell ref="D3:E3"/>
    <mergeCell ref="F3:G3"/>
    <mergeCell ref="H3:I3"/>
    <mergeCell ref="J3:K3"/>
    <mergeCell ref="L3:M3"/>
    <mergeCell ref="P3:Q3"/>
    <mergeCell ref="A12:Q12"/>
    <mergeCell ref="N3:O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0"/>
  <sheetViews>
    <sheetView workbookViewId="0">
      <pane ySplit="4" topLeftCell="A5" activePane="bottomLeft" state="frozen"/>
      <selection activeCell="A17" sqref="A17:XFD18"/>
      <selection pane="bottomLeft" activeCell="B24" sqref="B24"/>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40" customFormat="1" ht="30" customHeight="1">
      <c r="A2" s="803" t="s">
        <v>431</v>
      </c>
      <c r="B2" s="803"/>
      <c r="C2" s="803"/>
      <c r="D2" s="803"/>
      <c r="E2" s="803"/>
      <c r="F2" s="803"/>
      <c r="G2" s="803"/>
      <c r="H2" s="818"/>
      <c r="I2" s="818"/>
      <c r="J2" s="818"/>
      <c r="K2" s="818"/>
      <c r="L2" s="818"/>
      <c r="M2" s="818"/>
    </row>
    <row r="3" spans="1:14" ht="15" customHeight="1">
      <c r="B3" s="778" t="s">
        <v>116</v>
      </c>
      <c r="C3" s="791"/>
      <c r="D3" s="778" t="s">
        <v>117</v>
      </c>
      <c r="E3" s="791"/>
      <c r="F3" s="778" t="s">
        <v>118</v>
      </c>
      <c r="G3" s="791"/>
      <c r="H3" s="778" t="s">
        <v>119</v>
      </c>
      <c r="I3" s="791"/>
      <c r="J3" s="778" t="s">
        <v>120</v>
      </c>
      <c r="K3" s="791"/>
      <c r="L3" s="778" t="s">
        <v>36</v>
      </c>
      <c r="M3" s="791"/>
    </row>
    <row r="4" spans="1:14"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4" ht="6" customHeight="1">
      <c r="A5" s="394"/>
      <c r="B5" s="408"/>
      <c r="C5" s="408"/>
      <c r="D5" s="408"/>
      <c r="E5" s="408"/>
      <c r="F5" s="408"/>
      <c r="G5" s="408"/>
      <c r="H5" s="408"/>
      <c r="I5" s="408"/>
      <c r="J5" s="408"/>
      <c r="K5" s="408"/>
      <c r="L5" s="408"/>
      <c r="M5" s="408"/>
    </row>
    <row r="6" spans="1:14" ht="12.75" customHeight="1">
      <c r="A6" s="7">
        <v>2007</v>
      </c>
      <c r="B6" s="36">
        <v>4.7462577583059504</v>
      </c>
      <c r="C6" s="36">
        <v>4.6267496111975097</v>
      </c>
      <c r="D6" s="36">
        <v>7.4479737130339503</v>
      </c>
      <c r="E6" s="36">
        <v>7.3483670295489896</v>
      </c>
      <c r="F6" s="36">
        <v>23.366192040890802</v>
      </c>
      <c r="G6" s="36">
        <v>21.6174183514775</v>
      </c>
      <c r="H6" s="36">
        <v>51.3691128148959</v>
      </c>
      <c r="I6" s="36">
        <v>59.2146189735614</v>
      </c>
      <c r="J6" s="36">
        <v>10.770354143848101</v>
      </c>
      <c r="K6" s="36">
        <v>5.8320373250388799</v>
      </c>
      <c r="L6" s="36">
        <v>2.3001095290251898</v>
      </c>
      <c r="M6" s="36">
        <v>1.3608087091757399</v>
      </c>
    </row>
    <row r="7" spans="1:14" ht="12.75" customHeight="1">
      <c r="A7" s="7">
        <v>2008</v>
      </c>
      <c r="B7" s="36">
        <v>6.84440907282133</v>
      </c>
      <c r="C7" s="36">
        <v>4.1772151898734204</v>
      </c>
      <c r="D7" s="36">
        <v>7.4015121368881802</v>
      </c>
      <c r="E7" s="36">
        <v>7.6371308016877597</v>
      </c>
      <c r="F7" s="36">
        <v>23.8360525268603</v>
      </c>
      <c r="G7" s="36">
        <v>20.337552742616001</v>
      </c>
      <c r="H7" s="36">
        <v>50.457620374054898</v>
      </c>
      <c r="I7" s="36">
        <v>60.126582278481003</v>
      </c>
      <c r="J7" s="36">
        <v>9.7890966971746902</v>
      </c>
      <c r="K7" s="36">
        <v>6.7088607594936702</v>
      </c>
      <c r="L7" s="36">
        <v>1.6713091922005601</v>
      </c>
      <c r="M7" s="36">
        <v>1.0126582278481</v>
      </c>
    </row>
    <row r="8" spans="1:14" ht="12.75" customHeight="1">
      <c r="A8" s="7">
        <v>2009</v>
      </c>
      <c r="B8" s="36">
        <v>6.1446234544773297</v>
      </c>
      <c r="C8" s="36">
        <v>4.7544204322200398</v>
      </c>
      <c r="D8" s="36">
        <v>9.7414762083177209</v>
      </c>
      <c r="E8" s="36">
        <v>8.9980353634577597</v>
      </c>
      <c r="F8" s="36">
        <v>25.1405020606969</v>
      </c>
      <c r="G8" s="36">
        <v>20.432220039292702</v>
      </c>
      <c r="H8" s="36">
        <v>46.2345447733233</v>
      </c>
      <c r="I8" s="36">
        <v>57.170923379174901</v>
      </c>
      <c r="J8" s="36">
        <v>10.1910828025478</v>
      </c>
      <c r="K8" s="36">
        <v>7.3084479371316302</v>
      </c>
      <c r="L8" s="36">
        <v>2.5477707006369399</v>
      </c>
      <c r="M8" s="36">
        <v>1.3359528487229899</v>
      </c>
    </row>
    <row r="9" spans="1:14" ht="12.75" customHeight="1">
      <c r="A9" s="7">
        <v>2010</v>
      </c>
      <c r="B9" s="36">
        <v>5.7808109193095101</v>
      </c>
      <c r="C9" s="36">
        <v>3.6078098471986402</v>
      </c>
      <c r="D9" s="36">
        <v>7.1457246085909301</v>
      </c>
      <c r="E9" s="36">
        <v>6.8336162988115499</v>
      </c>
      <c r="F9" s="36">
        <v>23.484544359694901</v>
      </c>
      <c r="G9" s="36">
        <v>19.821731748726702</v>
      </c>
      <c r="H9" s="36">
        <v>49.979927739863498</v>
      </c>
      <c r="I9" s="36">
        <v>63.370118845500798</v>
      </c>
      <c r="J9" s="36">
        <v>11.360899237254101</v>
      </c>
      <c r="K9" s="36">
        <v>5.3904923599320904</v>
      </c>
      <c r="L9" s="36">
        <v>2.2480931352870299</v>
      </c>
      <c r="M9" s="36">
        <v>0.97623089983022104</v>
      </c>
    </row>
    <row r="10" spans="1:14" ht="12.75" customHeight="1">
      <c r="A10" s="7">
        <v>2011</v>
      </c>
      <c r="B10" s="36">
        <v>5.9508947149396603</v>
      </c>
      <c r="C10" s="36">
        <v>4.2297417631344603</v>
      </c>
      <c r="D10" s="36">
        <v>8.2813150228880605</v>
      </c>
      <c r="E10" s="36">
        <v>8.5040071237755992</v>
      </c>
      <c r="F10" s="36">
        <v>24.094881398252198</v>
      </c>
      <c r="G10" s="36">
        <v>17.8539626001781</v>
      </c>
      <c r="H10" s="36">
        <v>46.982937994174002</v>
      </c>
      <c r="I10" s="36">
        <v>60.596616206589502</v>
      </c>
      <c r="J10" s="36">
        <v>11.610486891385801</v>
      </c>
      <c r="K10" s="36">
        <v>6.9011576135351698</v>
      </c>
      <c r="L10" s="36">
        <v>3.07948397836038</v>
      </c>
      <c r="M10" s="36">
        <v>1.9145146927871799</v>
      </c>
    </row>
    <row r="11" spans="1:14" ht="12.75" customHeight="1">
      <c r="A11" s="7" t="s">
        <v>92</v>
      </c>
      <c r="B11" s="36">
        <v>6.1268209083119096</v>
      </c>
      <c r="C11" s="36">
        <v>3.48731884057971</v>
      </c>
      <c r="D11" s="36">
        <v>6.3838903170522698</v>
      </c>
      <c r="E11" s="36">
        <v>8.9221014492753596</v>
      </c>
      <c r="F11" s="36">
        <v>22.3221936589546</v>
      </c>
      <c r="G11" s="36">
        <v>21.693840579710098</v>
      </c>
      <c r="H11" s="36">
        <v>47.086546700942598</v>
      </c>
      <c r="I11" s="36">
        <v>55.570652173912997</v>
      </c>
      <c r="J11" s="36">
        <v>13.9245929734362</v>
      </c>
      <c r="K11" s="36">
        <v>8.1974637681159397</v>
      </c>
      <c r="L11" s="36">
        <v>4.1559554413024804</v>
      </c>
      <c r="M11" s="36">
        <v>2.1286231884058</v>
      </c>
    </row>
    <row r="12" spans="1:14" ht="12.75" customHeight="1">
      <c r="A12" s="7" t="s">
        <v>93</v>
      </c>
      <c r="B12" s="36">
        <v>9.5906902086677395</v>
      </c>
      <c r="C12" s="36">
        <v>8.7594300083822301</v>
      </c>
      <c r="D12" s="36">
        <v>8.3868378812199005</v>
      </c>
      <c r="E12" s="36">
        <v>9.0108968985750195</v>
      </c>
      <c r="F12" s="36">
        <v>25.8025682182986</v>
      </c>
      <c r="G12" s="36">
        <v>21.8357082984074</v>
      </c>
      <c r="H12" s="36">
        <v>42.8972712680578</v>
      </c>
      <c r="I12" s="36">
        <v>52.8080469404862</v>
      </c>
      <c r="J12" s="36">
        <v>9.1492776886035294</v>
      </c>
      <c r="K12" s="36">
        <v>5.6580050293377999</v>
      </c>
      <c r="L12" s="36">
        <v>4.1733547351524898</v>
      </c>
      <c r="M12" s="36">
        <v>1.9279128248113999</v>
      </c>
    </row>
    <row r="13" spans="1:14" ht="12.75" customHeight="1">
      <c r="A13" s="7">
        <v>2013</v>
      </c>
      <c r="B13" s="36">
        <v>8.9728904161893901</v>
      </c>
      <c r="C13" s="36">
        <v>7.7079107505071001</v>
      </c>
      <c r="D13" s="36">
        <v>8.5910652920962196</v>
      </c>
      <c r="E13" s="36">
        <v>10.4259634888438</v>
      </c>
      <c r="F13" s="36">
        <v>22.871324933180599</v>
      </c>
      <c r="G13" s="36">
        <v>21.054766734279902</v>
      </c>
      <c r="H13" s="36">
        <v>46.162657502863702</v>
      </c>
      <c r="I13" s="36">
        <v>51.561866125760602</v>
      </c>
      <c r="J13" s="36">
        <v>9.7365406643757204</v>
      </c>
      <c r="K13" s="36">
        <v>7.01825557809331</v>
      </c>
      <c r="L13" s="36">
        <v>3.6655211912943901</v>
      </c>
      <c r="M13" s="36">
        <v>2.2312373225152098</v>
      </c>
    </row>
    <row r="14" spans="1:14" ht="12.75" customHeight="1">
      <c r="A14" s="7">
        <v>2014</v>
      </c>
      <c r="B14" s="36">
        <v>8.7640218651352004</v>
      </c>
      <c r="C14" s="36">
        <v>7.0516510190265898</v>
      </c>
      <c r="D14" s="36">
        <v>7.9784972243373096</v>
      </c>
      <c r="E14" s="36">
        <v>10.7831061568672</v>
      </c>
      <c r="F14" s="36">
        <v>20.5609252149575</v>
      </c>
      <c r="G14" s="36">
        <v>17.579292346929101</v>
      </c>
      <c r="H14" s="36">
        <v>49.944001729871999</v>
      </c>
      <c r="I14" s="36">
        <v>53.032055000536303</v>
      </c>
      <c r="J14" s="36">
        <v>9.1001180415125908</v>
      </c>
      <c r="K14" s="36">
        <v>8.7213402310391004</v>
      </c>
      <c r="L14" s="36">
        <v>3.6524359241854398</v>
      </c>
      <c r="M14" s="36">
        <v>2.83255524560178</v>
      </c>
    </row>
    <row r="15" spans="1:14" ht="12.75" customHeight="1">
      <c r="A15" s="7">
        <v>2015</v>
      </c>
      <c r="B15" s="36">
        <v>9.3121537670260999</v>
      </c>
      <c r="C15" s="36">
        <v>6.1448446495493485</v>
      </c>
      <c r="D15" s="36">
        <v>7.5721218208596799</v>
      </c>
      <c r="E15" s="36">
        <v>9.1434892840519719</v>
      </c>
      <c r="F15" s="36">
        <v>18.930109820326628</v>
      </c>
      <c r="G15" s="36">
        <v>21.708841805177929</v>
      </c>
      <c r="H15" s="36">
        <v>51.480774362061318</v>
      </c>
      <c r="I15" s="36">
        <v>52.885546533267615</v>
      </c>
      <c r="J15" s="36">
        <v>7.4330962465990771</v>
      </c>
      <c r="K15" s="36">
        <v>7.2395820118859948</v>
      </c>
      <c r="L15" s="36">
        <v>5.2717439831272488</v>
      </c>
      <c r="M15" s="36">
        <v>2.8776957160695793</v>
      </c>
    </row>
    <row r="16" spans="1:14" ht="12.75" customHeight="1">
      <c r="A16" s="622">
        <v>2016</v>
      </c>
      <c r="B16" s="623">
        <v>7.7994579999999996</v>
      </c>
      <c r="C16" s="623">
        <v>6.6662889999999999</v>
      </c>
      <c r="D16" s="623">
        <v>5.9507940000000001</v>
      </c>
      <c r="E16" s="623">
        <v>10.003271</v>
      </c>
      <c r="F16" s="623">
        <v>18.190080999999999</v>
      </c>
      <c r="G16" s="623">
        <v>18.814328</v>
      </c>
      <c r="H16" s="623">
        <v>54.719031000000001</v>
      </c>
      <c r="I16" s="623">
        <v>53.529096000000003</v>
      </c>
      <c r="J16" s="623">
        <v>9.2942680000000006</v>
      </c>
      <c r="K16" s="623">
        <v>8.8873329999999999</v>
      </c>
      <c r="L16" s="623"/>
      <c r="M16" s="623">
        <v>2.0996839999999999</v>
      </c>
    </row>
    <row r="17" spans="1:13" ht="6" customHeight="1"/>
    <row r="18" spans="1:13" s="92" customFormat="1" ht="39.75" customHeight="1">
      <c r="A18" s="867" t="s">
        <v>375</v>
      </c>
      <c r="B18" s="823"/>
      <c r="C18" s="823"/>
      <c r="D18" s="823"/>
      <c r="E18" s="823"/>
      <c r="F18" s="823"/>
      <c r="G18" s="823"/>
      <c r="H18" s="854"/>
      <c r="I18" s="854"/>
      <c r="J18" s="854"/>
      <c r="K18" s="854"/>
      <c r="L18" s="854"/>
      <c r="M18" s="854"/>
    </row>
    <row r="19" spans="1:13" s="42" customFormat="1" ht="6" customHeight="1">
      <c r="A19" s="106" t="s">
        <v>40</v>
      </c>
      <c r="B19" s="84"/>
      <c r="C19" s="84"/>
      <c r="D19" s="84"/>
      <c r="E19" s="84"/>
      <c r="F19" s="84"/>
      <c r="G19" s="84"/>
      <c r="H19" s="84"/>
      <c r="I19" s="84"/>
      <c r="J19" s="84"/>
      <c r="K19" s="107"/>
    </row>
    <row r="20" spans="1:13" s="42" customFormat="1" ht="12.75" customHeight="1">
      <c r="A20" s="801" t="s">
        <v>200</v>
      </c>
      <c r="B20" s="801"/>
      <c r="C20" s="801"/>
      <c r="D20" s="801"/>
      <c r="E20" s="801"/>
      <c r="F20" s="801"/>
      <c r="G20" s="801"/>
      <c r="H20" s="793"/>
      <c r="I20" s="793"/>
      <c r="J20" s="793"/>
      <c r="K20" s="793"/>
      <c r="L20" s="793"/>
      <c r="M20" s="793"/>
    </row>
  </sheetData>
  <mergeCells count="10">
    <mergeCell ref="K1:N1"/>
    <mergeCell ref="A20:M20"/>
    <mergeCell ref="A18:M18"/>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7"/>
  <sheetViews>
    <sheetView workbookViewId="0">
      <pane ySplit="4" topLeftCell="A5" activePane="bottomLeft" state="frozen"/>
      <selection activeCell="A17" sqref="A17:XFD18"/>
      <selection pane="bottomLeft" activeCell="E26" sqref="E26"/>
    </sheetView>
  </sheetViews>
  <sheetFormatPr defaultColWidth="9.140625" defaultRowHeight="12.75"/>
  <cols>
    <col min="1" max="1" width="6.7109375" style="20" customWidth="1"/>
    <col min="2" max="7" width="8.7109375" style="135" customWidth="1"/>
    <col min="8" max="26" width="8.7109375" style="20" customWidth="1"/>
    <col min="27"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40" customFormat="1" ht="30" customHeight="1">
      <c r="A2" s="803" t="s">
        <v>430</v>
      </c>
      <c r="B2" s="803"/>
      <c r="C2" s="803"/>
      <c r="D2" s="803"/>
      <c r="E2" s="803"/>
      <c r="F2" s="803"/>
      <c r="G2" s="803"/>
      <c r="H2" s="818"/>
      <c r="I2" s="818"/>
      <c r="J2" s="818"/>
      <c r="K2" s="818"/>
      <c r="L2" s="818"/>
      <c r="M2" s="818"/>
    </row>
    <row r="3" spans="1:14" ht="15" customHeight="1">
      <c r="B3" s="778" t="s">
        <v>116</v>
      </c>
      <c r="C3" s="791"/>
      <c r="D3" s="778" t="s">
        <v>117</v>
      </c>
      <c r="E3" s="791"/>
      <c r="F3" s="778" t="s">
        <v>118</v>
      </c>
      <c r="G3" s="791"/>
      <c r="H3" s="778" t="s">
        <v>119</v>
      </c>
      <c r="I3" s="791"/>
      <c r="J3" s="778" t="s">
        <v>120</v>
      </c>
      <c r="K3" s="791"/>
      <c r="L3" s="778" t="s">
        <v>36</v>
      </c>
      <c r="M3" s="791"/>
    </row>
    <row r="4" spans="1:14"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4" ht="6" customHeight="1">
      <c r="A5" s="394"/>
      <c r="B5" s="408"/>
      <c r="C5" s="408"/>
      <c r="D5" s="408"/>
      <c r="E5" s="408"/>
      <c r="F5" s="408"/>
      <c r="G5" s="408"/>
      <c r="H5" s="408"/>
      <c r="I5" s="408"/>
      <c r="J5" s="408"/>
      <c r="K5" s="408"/>
      <c r="L5" s="408"/>
      <c r="M5" s="408"/>
    </row>
    <row r="6" spans="1:14" ht="12.75" customHeight="1">
      <c r="A6" s="7">
        <v>2007</v>
      </c>
      <c r="B6" s="36">
        <v>4.3752819124943603</v>
      </c>
      <c r="C6" s="36">
        <v>4.5779685264663801</v>
      </c>
      <c r="D6" s="36">
        <v>7.1267478574650402</v>
      </c>
      <c r="E6" s="36">
        <v>6.96232713400095</v>
      </c>
      <c r="F6" s="36">
        <v>23.861073522778501</v>
      </c>
      <c r="G6" s="36">
        <v>18.788745827372399</v>
      </c>
      <c r="H6" s="36">
        <v>57.645466847090702</v>
      </c>
      <c r="I6" s="36">
        <v>64.568431092036207</v>
      </c>
      <c r="J6" s="36">
        <v>5.6833558863328797</v>
      </c>
      <c r="K6" s="36">
        <v>4.2441583214115397</v>
      </c>
      <c r="L6" s="36">
        <v>1.3080739738385201</v>
      </c>
      <c r="M6" s="36">
        <v>0.85836909871244604</v>
      </c>
    </row>
    <row r="7" spans="1:14" ht="12.75" customHeight="1">
      <c r="A7" s="7">
        <v>2008</v>
      </c>
      <c r="B7" s="36">
        <v>4.4252044252044298</v>
      </c>
      <c r="C7" s="36">
        <v>3.6239495798319301</v>
      </c>
      <c r="D7" s="36">
        <v>7.0226070226070201</v>
      </c>
      <c r="E7" s="36">
        <v>7.24789915966387</v>
      </c>
      <c r="F7" s="36">
        <v>23.472823472823499</v>
      </c>
      <c r="G7" s="36">
        <v>18.277310924369701</v>
      </c>
      <c r="H7" s="36">
        <v>57.287157287157299</v>
      </c>
      <c r="I7" s="36">
        <v>66.596638655462201</v>
      </c>
      <c r="J7" s="36">
        <v>6.0125060125060097</v>
      </c>
      <c r="K7" s="36">
        <v>3.5714285714285698</v>
      </c>
      <c r="L7" s="36">
        <v>1.77970177970178</v>
      </c>
      <c r="M7" s="36">
        <v>0.68277310924369705</v>
      </c>
    </row>
    <row r="8" spans="1:14" ht="12.75" customHeight="1">
      <c r="A8" s="7">
        <v>2009</v>
      </c>
      <c r="B8" s="36">
        <v>4.7192071731949001</v>
      </c>
      <c r="C8" s="36">
        <v>5.5811571940604203</v>
      </c>
      <c r="D8" s="36">
        <v>8.0226521944313394</v>
      </c>
      <c r="E8" s="36">
        <v>7.3732718894009199</v>
      </c>
      <c r="F8" s="36">
        <v>25.483718735252499</v>
      </c>
      <c r="G8" s="36">
        <v>18.177163338453699</v>
      </c>
      <c r="H8" s="36">
        <v>53.515809344030203</v>
      </c>
      <c r="I8" s="36">
        <v>63.389656938043998</v>
      </c>
      <c r="J8" s="36">
        <v>6.9372345445965102</v>
      </c>
      <c r="K8" s="36">
        <v>4.2498719918074803</v>
      </c>
      <c r="L8" s="36">
        <v>1.3213780084945701</v>
      </c>
      <c r="M8" s="36">
        <v>1.2288786482334899</v>
      </c>
    </row>
    <row r="9" spans="1:14" ht="12.75" customHeight="1">
      <c r="A9" s="7">
        <v>2010</v>
      </c>
      <c r="B9" s="36">
        <v>4.9538610976201998</v>
      </c>
      <c r="C9" s="36">
        <v>5.2659574468085104</v>
      </c>
      <c r="D9" s="36">
        <v>8.3050024283632808</v>
      </c>
      <c r="E9" s="36">
        <v>6.7553191489361701</v>
      </c>
      <c r="F9" s="36">
        <v>24.186498300145701</v>
      </c>
      <c r="G9" s="36">
        <v>17.553191489361701</v>
      </c>
      <c r="H9" s="36">
        <v>52.938319572608101</v>
      </c>
      <c r="I9" s="36">
        <v>64.787234042553195</v>
      </c>
      <c r="J9" s="36">
        <v>8.2564351627003401</v>
      </c>
      <c r="K9" s="36">
        <v>4.9468085106383004</v>
      </c>
      <c r="L9" s="36">
        <v>1.3598834385624099</v>
      </c>
      <c r="M9" s="36">
        <v>0.69148936170212805</v>
      </c>
    </row>
    <row r="10" spans="1:14" ht="12.75" customHeight="1">
      <c r="A10" s="7">
        <v>2011</v>
      </c>
      <c r="B10" s="36">
        <v>5.6756756756756799</v>
      </c>
      <c r="C10" s="36">
        <v>4.7428571428571402</v>
      </c>
      <c r="D10" s="36">
        <v>6.9729729729729701</v>
      </c>
      <c r="E10" s="36">
        <v>8.1142857142857103</v>
      </c>
      <c r="F10" s="36">
        <v>25.1891891891892</v>
      </c>
      <c r="G10" s="36">
        <v>19.1428571428571</v>
      </c>
      <c r="H10" s="36">
        <v>54.216216216216203</v>
      </c>
      <c r="I10" s="36">
        <v>61.657142857142901</v>
      </c>
      <c r="J10" s="36">
        <v>5.5675675675675702</v>
      </c>
      <c r="K10" s="36">
        <v>5.0285714285714302</v>
      </c>
      <c r="L10" s="36">
        <v>2.3783783783783798</v>
      </c>
      <c r="M10" s="36">
        <v>1.3142857142857101</v>
      </c>
    </row>
    <row r="11" spans="1:14" ht="12.75" customHeight="1">
      <c r="A11" s="7" t="s">
        <v>92</v>
      </c>
      <c r="B11" s="36">
        <v>6.4534883720930196</v>
      </c>
      <c r="C11" s="36">
        <v>5.9363525091799296</v>
      </c>
      <c r="D11" s="36">
        <v>6.5116279069767398</v>
      </c>
      <c r="E11" s="36">
        <v>7.34394124847001</v>
      </c>
      <c r="F11" s="36">
        <v>24.767441860465102</v>
      </c>
      <c r="G11" s="36">
        <v>19.155446756425899</v>
      </c>
      <c r="H11" s="36">
        <v>51.279069767441896</v>
      </c>
      <c r="I11" s="36">
        <v>59.669522643818901</v>
      </c>
      <c r="J11" s="36">
        <v>8.0813953488372103</v>
      </c>
      <c r="K11" s="36">
        <v>5.7527539779681804</v>
      </c>
      <c r="L11" s="36">
        <v>2.9069767441860499</v>
      </c>
      <c r="M11" s="36">
        <v>2.1419828641370899</v>
      </c>
    </row>
    <row r="12" spans="1:14" ht="12.75" customHeight="1">
      <c r="A12" s="7" t="s">
        <v>93</v>
      </c>
      <c r="B12" s="36">
        <v>9.7814776274713804</v>
      </c>
      <c r="C12" s="36">
        <v>8.4291187739463602</v>
      </c>
      <c r="D12" s="36">
        <v>10.093652445369401</v>
      </c>
      <c r="E12" s="36">
        <v>9.9616858237547898</v>
      </c>
      <c r="F12" s="36">
        <v>26.4308012486993</v>
      </c>
      <c r="G12" s="36">
        <v>21.2917350848385</v>
      </c>
      <c r="H12" s="36">
        <v>43.4443288241415</v>
      </c>
      <c r="I12" s="36">
        <v>52.326217843459197</v>
      </c>
      <c r="J12" s="36">
        <v>7.5962539021852198</v>
      </c>
      <c r="K12" s="36">
        <v>6.6228790366721402</v>
      </c>
      <c r="L12" s="36">
        <v>2.6534859521331899</v>
      </c>
      <c r="M12" s="36">
        <v>1.3683634373289499</v>
      </c>
    </row>
    <row r="13" spans="1:14" ht="12.75" customHeight="1">
      <c r="A13" s="7">
        <v>2013</v>
      </c>
      <c r="B13" s="36">
        <v>8.9245872378402495</v>
      </c>
      <c r="C13" s="36">
        <v>8.8534107402031896</v>
      </c>
      <c r="D13" s="36">
        <v>8.6568496207050405</v>
      </c>
      <c r="E13" s="36">
        <v>10.401548137397199</v>
      </c>
      <c r="F13" s="36">
        <v>23.516287371709101</v>
      </c>
      <c r="G13" s="36">
        <v>19.1098209966135</v>
      </c>
      <c r="H13" s="36">
        <v>50.468540829986601</v>
      </c>
      <c r="I13" s="36">
        <v>53.942912433478497</v>
      </c>
      <c r="J13" s="36">
        <v>6.3810798750557796</v>
      </c>
      <c r="K13" s="36">
        <v>6.3376874697629404</v>
      </c>
      <c r="L13" s="36">
        <v>2.0526550647032602</v>
      </c>
      <c r="M13" s="36">
        <v>1.3546202225447499</v>
      </c>
    </row>
    <row r="14" spans="1:14" ht="12.75" customHeight="1">
      <c r="A14" s="7">
        <v>2014</v>
      </c>
      <c r="B14" s="36">
        <v>8.6637620271832692</v>
      </c>
      <c r="C14" s="36">
        <v>8.7724732227045106</v>
      </c>
      <c r="D14" s="36">
        <v>8.2145021531677092</v>
      </c>
      <c r="E14" s="36">
        <v>10.952421642687799</v>
      </c>
      <c r="F14" s="36">
        <v>21.7818030429972</v>
      </c>
      <c r="G14" s="36">
        <v>18.6211809426907</v>
      </c>
      <c r="H14" s="36">
        <v>51.754952807659102</v>
      </c>
      <c r="I14" s="36">
        <v>53.147002934146897</v>
      </c>
      <c r="J14" s="36">
        <v>6.7153474479536097</v>
      </c>
      <c r="K14" s="36">
        <v>7.2668010000728396</v>
      </c>
      <c r="L14" s="36">
        <v>2.86963252103914</v>
      </c>
      <c r="M14" s="36">
        <v>1.2401202576971999</v>
      </c>
    </row>
    <row r="15" spans="1:14" ht="12.75" customHeight="1">
      <c r="A15" s="7">
        <v>2015</v>
      </c>
      <c r="B15" s="36">
        <v>9.7471658330961191</v>
      </c>
      <c r="C15" s="36">
        <v>8.712428347590345</v>
      </c>
      <c r="D15" s="36">
        <v>7.6188300465717864</v>
      </c>
      <c r="E15" s="36">
        <v>10.314257159546255</v>
      </c>
      <c r="F15" s="36">
        <v>19.165094933268794</v>
      </c>
      <c r="G15" s="36">
        <v>16.947213995178352</v>
      </c>
      <c r="H15" s="36">
        <v>53.588043078517188</v>
      </c>
      <c r="I15" s="36">
        <v>55.397719209680552</v>
      </c>
      <c r="J15" s="36">
        <v>7.3605308411936727</v>
      </c>
      <c r="K15" s="36">
        <v>6.9451828489554526</v>
      </c>
      <c r="L15" s="36">
        <v>2.5203352673505952</v>
      </c>
      <c r="M15" s="36">
        <v>1.6831984390487804</v>
      </c>
    </row>
    <row r="16" spans="1:14" ht="12.75" customHeight="1">
      <c r="A16" s="7">
        <v>2016</v>
      </c>
      <c r="B16" s="36">
        <v>7.587053</v>
      </c>
      <c r="C16" s="95">
        <v>7.3474130000000004</v>
      </c>
      <c r="D16" s="36">
        <v>7.6011379999999997</v>
      </c>
      <c r="E16" s="36">
        <v>12.171099</v>
      </c>
      <c r="F16" s="36">
        <v>19.538326000000001</v>
      </c>
      <c r="G16" s="36">
        <v>18.344311999999999</v>
      </c>
      <c r="H16" s="36">
        <v>56.751795999999999</v>
      </c>
      <c r="I16" s="36">
        <v>53.153239999999997</v>
      </c>
      <c r="J16" s="36">
        <v>6.0637549999999996</v>
      </c>
      <c r="K16" s="36">
        <v>6.9050380000000002</v>
      </c>
      <c r="L16" s="36">
        <v>2.4579330000000001</v>
      </c>
      <c r="M16" s="36">
        <v>2.0788989999999998</v>
      </c>
    </row>
    <row r="17" spans="1:13" ht="6" customHeight="1">
      <c r="A17" s="200"/>
      <c r="B17" s="200"/>
      <c r="C17" s="200"/>
      <c r="D17" s="200"/>
      <c r="E17" s="200"/>
      <c r="F17" s="200"/>
      <c r="G17" s="200"/>
      <c r="H17" s="200"/>
      <c r="I17" s="200"/>
      <c r="J17" s="200"/>
      <c r="K17" s="200"/>
      <c r="L17" s="200"/>
      <c r="M17" s="200"/>
    </row>
    <row r="18" spans="1:13" s="92" customFormat="1" ht="39" customHeight="1">
      <c r="A18" s="867" t="s">
        <v>375</v>
      </c>
      <c r="B18" s="823"/>
      <c r="C18" s="823"/>
      <c r="D18" s="823"/>
      <c r="E18" s="823"/>
      <c r="F18" s="823"/>
      <c r="G18" s="823"/>
      <c r="H18" s="854"/>
      <c r="I18" s="854"/>
      <c r="J18" s="854"/>
      <c r="K18" s="854"/>
      <c r="L18" s="854"/>
      <c r="M18" s="854"/>
    </row>
    <row r="19" spans="1:13" s="42" customFormat="1" ht="6" customHeight="1">
      <c r="A19" s="106" t="s">
        <v>40</v>
      </c>
      <c r="B19" s="84"/>
      <c r="C19" s="84"/>
      <c r="D19" s="84"/>
      <c r="E19" s="84"/>
      <c r="F19" s="84"/>
      <c r="G19" s="84"/>
      <c r="H19" s="84"/>
      <c r="I19" s="84"/>
      <c r="J19" s="84"/>
      <c r="K19" s="107"/>
    </row>
    <row r="20" spans="1:13" s="42" customFormat="1" ht="12.75" customHeight="1">
      <c r="A20" s="801" t="s">
        <v>200</v>
      </c>
      <c r="B20" s="801"/>
      <c r="C20" s="801"/>
      <c r="D20" s="801"/>
      <c r="E20" s="801"/>
      <c r="F20" s="801"/>
      <c r="G20" s="801"/>
      <c r="H20" s="793"/>
      <c r="I20" s="793"/>
      <c r="J20" s="793"/>
      <c r="K20" s="793"/>
      <c r="L20" s="793"/>
      <c r="M20" s="793"/>
    </row>
    <row r="23" spans="1:13">
      <c r="D23" s="516"/>
      <c r="E23" s="516"/>
      <c r="F23" s="516"/>
      <c r="G23" s="516"/>
    </row>
    <row r="24" spans="1:13">
      <c r="D24" s="516"/>
      <c r="E24" s="525"/>
      <c r="F24" s="526"/>
      <c r="G24" s="526"/>
      <c r="H24" s="526"/>
      <c r="I24" s="526"/>
      <c r="J24" s="526"/>
      <c r="K24" s="526"/>
    </row>
    <row r="25" spans="1:13">
      <c r="D25" s="516"/>
      <c r="E25" s="525"/>
      <c r="F25" s="526"/>
      <c r="G25" s="526"/>
      <c r="H25" s="526"/>
      <c r="I25" s="526"/>
      <c r="J25" s="526"/>
      <c r="K25" s="526"/>
    </row>
    <row r="26" spans="1:13">
      <c r="D26" s="516"/>
      <c r="E26" s="516"/>
      <c r="F26" s="516"/>
      <c r="G26" s="516"/>
    </row>
    <row r="27" spans="1:13">
      <c r="D27" s="516"/>
      <c r="E27" s="516"/>
      <c r="F27" s="516"/>
      <c r="G27" s="516"/>
    </row>
  </sheetData>
  <mergeCells count="10">
    <mergeCell ref="K1:N1"/>
    <mergeCell ref="A20:M20"/>
    <mergeCell ref="A18:M18"/>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34"/>
  <sheetViews>
    <sheetView workbookViewId="0">
      <pane ySplit="4" topLeftCell="A5" activePane="bottomLeft" state="frozen"/>
      <selection activeCell="A17" sqref="A17:XFD18"/>
      <selection pane="bottomLeft" activeCell="C17" sqref="C17"/>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60" customFormat="1" ht="30" customHeight="1">
      <c r="A2" s="882" t="s">
        <v>432</v>
      </c>
      <c r="B2" s="882"/>
      <c r="C2" s="882"/>
      <c r="D2" s="882"/>
      <c r="E2" s="882"/>
      <c r="F2" s="882"/>
      <c r="G2" s="882"/>
      <c r="H2" s="883"/>
      <c r="I2" s="883"/>
      <c r="J2" s="883"/>
      <c r="K2" s="883"/>
      <c r="L2" s="883"/>
      <c r="M2" s="883"/>
    </row>
    <row r="3" spans="1:14" ht="15" customHeight="1">
      <c r="B3" s="778" t="s">
        <v>116</v>
      </c>
      <c r="C3" s="791"/>
      <c r="D3" s="778" t="s">
        <v>117</v>
      </c>
      <c r="E3" s="791"/>
      <c r="F3" s="778" t="s">
        <v>118</v>
      </c>
      <c r="G3" s="791"/>
      <c r="H3" s="778" t="s">
        <v>119</v>
      </c>
      <c r="I3" s="791"/>
      <c r="J3" s="778" t="s">
        <v>120</v>
      </c>
      <c r="K3" s="791"/>
      <c r="L3" s="778" t="s">
        <v>36</v>
      </c>
      <c r="M3" s="791"/>
    </row>
    <row r="4" spans="1:14"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4" ht="6" customHeight="1">
      <c r="A5" s="355"/>
      <c r="B5" s="408"/>
      <c r="C5" s="408"/>
      <c r="D5" s="408"/>
      <c r="E5" s="408"/>
      <c r="F5" s="408"/>
      <c r="G5" s="408"/>
      <c r="H5" s="408"/>
      <c r="I5" s="408"/>
      <c r="J5" s="408"/>
      <c r="K5" s="408"/>
      <c r="L5" s="408"/>
      <c r="M5" s="408"/>
    </row>
    <row r="6" spans="1:14" ht="15" customHeight="1">
      <c r="A6" s="6">
        <v>2012</v>
      </c>
      <c r="B6" s="36">
        <v>9.6670677898114707</v>
      </c>
      <c r="C6" s="36">
        <v>7.7954735959765298</v>
      </c>
      <c r="D6" s="36">
        <v>13.638186923385501</v>
      </c>
      <c r="E6" s="36">
        <v>11.190276613579201</v>
      </c>
      <c r="F6" s="36">
        <v>29.923786602486999</v>
      </c>
      <c r="G6" s="36">
        <v>31.139983235540701</v>
      </c>
      <c r="H6" s="36">
        <v>31.0469314079422</v>
      </c>
      <c r="I6" s="36">
        <v>38.642078792958898</v>
      </c>
      <c r="J6" s="36">
        <v>11.3116726835138</v>
      </c>
      <c r="K6" s="36">
        <v>9.1785414920368797</v>
      </c>
      <c r="L6" s="36">
        <v>4.4123545928600096</v>
      </c>
      <c r="M6" s="36">
        <v>2.0536462699078002</v>
      </c>
    </row>
    <row r="7" spans="1:14" ht="12.75" customHeight="1">
      <c r="A7" s="6">
        <v>2013</v>
      </c>
      <c r="B7" s="36">
        <v>9.5038167938931295</v>
      </c>
      <c r="C7" s="36">
        <v>7.0993914807302199</v>
      </c>
      <c r="D7" s="36">
        <v>13.702290076335901</v>
      </c>
      <c r="E7" s="36">
        <v>12.9411764705882</v>
      </c>
      <c r="F7" s="36">
        <v>29.312977099236601</v>
      </c>
      <c r="G7" s="36">
        <v>28.3569979716024</v>
      </c>
      <c r="H7" s="36">
        <v>31.068702290076299</v>
      </c>
      <c r="I7" s="36">
        <v>38.3772819472617</v>
      </c>
      <c r="J7" s="36">
        <v>12.290076335877901</v>
      </c>
      <c r="K7" s="36">
        <v>10.7910750507099</v>
      </c>
      <c r="L7" s="36">
        <v>4.1221374045801502</v>
      </c>
      <c r="M7" s="36">
        <v>2.4340770791074999</v>
      </c>
    </row>
    <row r="8" spans="1:14" ht="12.75" customHeight="1">
      <c r="A8" s="6">
        <v>2014</v>
      </c>
      <c r="B8" s="36">
        <v>10.2846957451092</v>
      </c>
      <c r="C8" s="36">
        <v>6.9512147321309303</v>
      </c>
      <c r="D8" s="36">
        <v>14.5124843915676</v>
      </c>
      <c r="E8" s="36">
        <v>12.5776746856969</v>
      </c>
      <c r="F8" s="36">
        <v>29.030851925572701</v>
      </c>
      <c r="G8" s="36">
        <v>29.075112881773101</v>
      </c>
      <c r="H8" s="36">
        <v>30.712968478220098</v>
      </c>
      <c r="I8" s="36">
        <v>34.801896787847298</v>
      </c>
      <c r="J8" s="36">
        <v>11.364281107038799</v>
      </c>
      <c r="K8" s="36">
        <v>13.748145323364501</v>
      </c>
      <c r="L8" s="36">
        <v>4.09471835249163</v>
      </c>
      <c r="M8" s="36">
        <v>2.8459555891872199</v>
      </c>
    </row>
    <row r="9" spans="1:14" ht="12.75" customHeight="1">
      <c r="A9" s="6">
        <v>2015</v>
      </c>
      <c r="B9" s="36">
        <v>10.912341305877177</v>
      </c>
      <c r="C9" s="36">
        <v>6.4553465964435643</v>
      </c>
      <c r="D9" s="36">
        <v>14.854026536325012</v>
      </c>
      <c r="E9" s="36">
        <v>12.396607150580213</v>
      </c>
      <c r="F9" s="36">
        <v>30.263212444428568</v>
      </c>
      <c r="G9" s="36">
        <v>31.195304904071847</v>
      </c>
      <c r="H9" s="36">
        <v>27.888731793760702</v>
      </c>
      <c r="I9" s="36">
        <v>34.284224606148221</v>
      </c>
      <c r="J9" s="36">
        <v>10.677182801593586</v>
      </c>
      <c r="K9" s="36">
        <v>12.349717519412746</v>
      </c>
      <c r="L9" s="36">
        <v>5.4045051180146162</v>
      </c>
      <c r="M9" s="36">
        <v>3.3187992233465553</v>
      </c>
    </row>
    <row r="10" spans="1:14" ht="12.75" customHeight="1">
      <c r="A10" s="6">
        <v>2016</v>
      </c>
      <c r="B10" s="36">
        <v>9.6800789999999992</v>
      </c>
      <c r="C10" s="36">
        <v>7.0993170000000001</v>
      </c>
      <c r="D10" s="36">
        <v>15.207136999999999</v>
      </c>
      <c r="E10" s="36">
        <v>13.12078</v>
      </c>
      <c r="F10" s="36">
        <v>29.540338999999999</v>
      </c>
      <c r="G10" s="36">
        <v>30.392658000000001</v>
      </c>
      <c r="H10" s="36">
        <v>28.655947999999999</v>
      </c>
      <c r="I10" s="36">
        <v>33.971468000000002</v>
      </c>
      <c r="J10" s="36">
        <v>12.681193</v>
      </c>
      <c r="K10" s="36">
        <v>12.652525000000001</v>
      </c>
      <c r="L10" s="36">
        <v>4.2353040000000002</v>
      </c>
      <c r="M10" s="36">
        <v>2.763252</v>
      </c>
    </row>
    <row r="11" spans="1:14" s="42" customFormat="1" ht="6" customHeight="1">
      <c r="A11" s="197" t="s">
        <v>40</v>
      </c>
      <c r="B11" s="198"/>
      <c r="C11" s="198"/>
      <c r="D11" s="198"/>
      <c r="E11" s="198"/>
      <c r="F11" s="198"/>
      <c r="G11" s="198"/>
      <c r="H11" s="198"/>
      <c r="I11" s="198"/>
      <c r="J11" s="198"/>
      <c r="K11" s="202"/>
      <c r="L11" s="129"/>
      <c r="M11" s="129"/>
    </row>
    <row r="12" spans="1:14" s="42" customFormat="1" ht="15" customHeight="1">
      <c r="A12" s="856" t="s">
        <v>275</v>
      </c>
      <c r="B12" s="856"/>
      <c r="C12" s="856"/>
      <c r="D12" s="856"/>
      <c r="E12" s="856"/>
      <c r="F12" s="856"/>
      <c r="G12" s="856"/>
      <c r="H12" s="881"/>
      <c r="I12" s="881"/>
      <c r="J12" s="881"/>
      <c r="K12" s="881"/>
      <c r="L12" s="881"/>
      <c r="M12" s="881"/>
    </row>
    <row r="13" spans="1:14" s="42" customFormat="1" ht="6" customHeight="1">
      <c r="A13" s="214"/>
      <c r="B13" s="214"/>
      <c r="C13" s="214"/>
      <c r="D13" s="214"/>
      <c r="E13" s="214"/>
      <c r="F13" s="214"/>
      <c r="G13" s="214"/>
      <c r="H13" s="215"/>
      <c r="I13" s="215"/>
      <c r="J13" s="215"/>
      <c r="K13" s="215"/>
      <c r="L13" s="215"/>
      <c r="M13" s="215"/>
    </row>
    <row r="14" spans="1:14" s="42" customFormat="1" ht="12.75" customHeight="1">
      <c r="A14" s="856" t="s">
        <v>200</v>
      </c>
      <c r="B14" s="856"/>
      <c r="C14" s="856"/>
      <c r="D14" s="856"/>
      <c r="E14" s="856"/>
      <c r="F14" s="856"/>
      <c r="G14" s="856"/>
      <c r="H14" s="881"/>
      <c r="I14" s="881"/>
      <c r="J14" s="881"/>
      <c r="K14" s="881"/>
      <c r="L14" s="881"/>
      <c r="M14" s="881"/>
    </row>
    <row r="18" spans="2:8">
      <c r="B18" s="517"/>
      <c r="C18" s="518"/>
      <c r="D18" s="518"/>
      <c r="E18" s="518"/>
      <c r="F18" s="518"/>
      <c r="G18" s="518"/>
      <c r="H18" s="518"/>
    </row>
    <row r="19" spans="2:8">
      <c r="B19" s="517"/>
      <c r="C19" s="518"/>
      <c r="D19" s="518"/>
      <c r="E19" s="518"/>
      <c r="F19" s="518"/>
      <c r="G19" s="518"/>
      <c r="H19" s="518"/>
    </row>
    <row r="34" spans="7:7">
      <c r="G34" s="20">
        <v>106</v>
      </c>
    </row>
  </sheetData>
  <mergeCells count="10">
    <mergeCell ref="K1:N1"/>
    <mergeCell ref="A14:M14"/>
    <mergeCell ref="A2:M2"/>
    <mergeCell ref="B3:C3"/>
    <mergeCell ref="D3:E3"/>
    <mergeCell ref="F3:G3"/>
    <mergeCell ref="H3:I3"/>
    <mergeCell ref="J3:K3"/>
    <mergeCell ref="L3:M3"/>
    <mergeCell ref="A12:M1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0"/>
  <sheetViews>
    <sheetView workbookViewId="0">
      <pane ySplit="4" topLeftCell="A5" activePane="bottomLeft" state="frozen"/>
      <selection activeCell="A17" sqref="A17:XFD18"/>
      <selection pane="bottomLeft" activeCell="B17" sqref="B17"/>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60" customFormat="1" ht="30" customHeight="1">
      <c r="A2" s="882" t="s">
        <v>438</v>
      </c>
      <c r="B2" s="882"/>
      <c r="C2" s="882"/>
      <c r="D2" s="882"/>
      <c r="E2" s="882"/>
      <c r="F2" s="882"/>
      <c r="G2" s="882"/>
      <c r="H2" s="883"/>
      <c r="I2" s="883"/>
      <c r="J2" s="883"/>
      <c r="K2" s="883"/>
      <c r="L2" s="883"/>
      <c r="M2" s="883"/>
    </row>
    <row r="3" spans="1:14" ht="15" customHeight="1">
      <c r="B3" s="778" t="s">
        <v>116</v>
      </c>
      <c r="C3" s="791"/>
      <c r="D3" s="778" t="s">
        <v>117</v>
      </c>
      <c r="E3" s="791"/>
      <c r="F3" s="778" t="s">
        <v>118</v>
      </c>
      <c r="G3" s="791"/>
      <c r="H3" s="778" t="s">
        <v>119</v>
      </c>
      <c r="I3" s="791"/>
      <c r="J3" s="778" t="s">
        <v>120</v>
      </c>
      <c r="K3" s="791"/>
      <c r="L3" s="778" t="s">
        <v>36</v>
      </c>
      <c r="M3" s="791"/>
    </row>
    <row r="4" spans="1:14"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4" ht="6" customHeight="1">
      <c r="A5" s="394"/>
      <c r="B5" s="408"/>
      <c r="C5" s="408"/>
      <c r="D5" s="408"/>
      <c r="E5" s="408"/>
      <c r="F5" s="408"/>
      <c r="G5" s="408"/>
      <c r="H5" s="408"/>
      <c r="I5" s="408"/>
      <c r="J5" s="408"/>
      <c r="K5" s="408"/>
      <c r="L5" s="408"/>
      <c r="M5" s="408"/>
    </row>
    <row r="6" spans="1:14" ht="15" customHeight="1">
      <c r="A6" s="7">
        <v>2012</v>
      </c>
      <c r="B6" s="36">
        <v>11.862643080124901</v>
      </c>
      <c r="C6" s="36">
        <v>7.7765607886089798</v>
      </c>
      <c r="D6" s="36">
        <v>17.845993756503599</v>
      </c>
      <c r="E6" s="36">
        <v>13.4173055859803</v>
      </c>
      <c r="F6" s="36">
        <v>30.1248699271592</v>
      </c>
      <c r="G6" s="36">
        <v>28.6966046002191</v>
      </c>
      <c r="H6" s="36">
        <v>27.5754422476587</v>
      </c>
      <c r="I6" s="36">
        <v>38.7732749178532</v>
      </c>
      <c r="J6" s="36">
        <v>9.7814776274713804</v>
      </c>
      <c r="K6" s="36">
        <v>9.5290251916757907</v>
      </c>
      <c r="L6" s="36">
        <v>2.8095733610822098</v>
      </c>
      <c r="M6" s="36">
        <v>1.80722891566265</v>
      </c>
    </row>
    <row r="7" spans="1:14" ht="12.75" customHeight="1">
      <c r="A7" s="6">
        <v>2013</v>
      </c>
      <c r="B7" s="36">
        <v>11.473214285714301</v>
      </c>
      <c r="C7" s="36">
        <v>8.5631349782293196</v>
      </c>
      <c r="D7" s="36">
        <v>16.9196428571429</v>
      </c>
      <c r="E7" s="36">
        <v>12.917271407837401</v>
      </c>
      <c r="F7" s="36">
        <v>30.0446428571429</v>
      </c>
      <c r="G7" s="36">
        <v>28.0599903241413</v>
      </c>
      <c r="H7" s="36">
        <v>29.821428571428601</v>
      </c>
      <c r="I7" s="36">
        <v>38.364779874213802</v>
      </c>
      <c r="J7" s="36">
        <v>9.2410714285714306</v>
      </c>
      <c r="K7" s="36">
        <v>10.2080309627479</v>
      </c>
      <c r="L7" s="36">
        <v>2.5</v>
      </c>
      <c r="M7" s="36">
        <v>1.88679245283019</v>
      </c>
    </row>
    <row r="8" spans="1:14" ht="12.75" customHeight="1">
      <c r="A8" s="6">
        <v>2014</v>
      </c>
      <c r="B8" s="36">
        <v>10.9179436230142</v>
      </c>
      <c r="C8" s="36">
        <v>9.5252565785884205</v>
      </c>
      <c r="D8" s="36">
        <v>19.765021127066301</v>
      </c>
      <c r="E8" s="36">
        <v>14.130966736479101</v>
      </c>
      <c r="F8" s="36">
        <v>29.973426565087401</v>
      </c>
      <c r="G8" s="36">
        <v>29.851095877406198</v>
      </c>
      <c r="H8" s="36">
        <v>27.422408226183901</v>
      </c>
      <c r="I8" s="36">
        <v>34.5077482875096</v>
      </c>
      <c r="J8" s="36">
        <v>8.7877446345205392</v>
      </c>
      <c r="K8" s="36">
        <v>10.330161435273499</v>
      </c>
      <c r="L8" s="36">
        <v>3.1334558241275801</v>
      </c>
      <c r="M8" s="36">
        <v>1.65477108474315</v>
      </c>
    </row>
    <row r="9" spans="1:14" ht="12.75" customHeight="1">
      <c r="A9" s="6">
        <v>2015</v>
      </c>
      <c r="B9" s="36">
        <v>12.186465067332938</v>
      </c>
      <c r="C9" s="36">
        <v>9.1197171974948148</v>
      </c>
      <c r="D9" s="36">
        <v>17.377541283032929</v>
      </c>
      <c r="E9" s="36">
        <v>14.820771910494621</v>
      </c>
      <c r="F9" s="36">
        <v>28.412360474889343</v>
      </c>
      <c r="G9" s="36">
        <v>27.053072434103619</v>
      </c>
      <c r="H9" s="36">
        <v>28.224928970039464</v>
      </c>
      <c r="I9" s="36">
        <v>35.959388294009415</v>
      </c>
      <c r="J9" s="36">
        <v>10.888825141634797</v>
      </c>
      <c r="K9" s="36">
        <v>11.182711257146742</v>
      </c>
      <c r="L9" s="36">
        <v>2.9098790630691158</v>
      </c>
      <c r="M9" s="36">
        <v>1.8643389067505618</v>
      </c>
    </row>
    <row r="10" spans="1:14" ht="12.75" customHeight="1">
      <c r="A10" s="6">
        <v>2016</v>
      </c>
      <c r="B10" s="36">
        <v>9.790559</v>
      </c>
      <c r="C10" s="36">
        <v>8.4437029999999993</v>
      </c>
      <c r="D10" s="36">
        <v>20.226544000000001</v>
      </c>
      <c r="E10" s="36">
        <v>16.693121999999999</v>
      </c>
      <c r="F10" s="36">
        <v>30.127431000000001</v>
      </c>
      <c r="G10" s="36">
        <v>29.037891999999999</v>
      </c>
      <c r="H10" s="36">
        <v>27.718132000000001</v>
      </c>
      <c r="I10" s="36">
        <v>33.189051999999997</v>
      </c>
      <c r="J10" s="36">
        <v>9.0619829999999997</v>
      </c>
      <c r="K10" s="36">
        <v>10.546087</v>
      </c>
      <c r="L10" s="36">
        <v>3.0753520000000001</v>
      </c>
      <c r="M10" s="36">
        <v>2.0901450000000001</v>
      </c>
    </row>
    <row r="11" spans="1:14" s="42" customFormat="1" ht="6" customHeight="1">
      <c r="A11" s="197" t="s">
        <v>40</v>
      </c>
      <c r="B11" s="198"/>
      <c r="C11" s="198"/>
      <c r="D11" s="198"/>
      <c r="E11" s="198"/>
      <c r="F11" s="198"/>
      <c r="G11" s="198"/>
      <c r="H11" s="198"/>
      <c r="I11" s="198"/>
      <c r="J11" s="198"/>
      <c r="K11" s="202"/>
      <c r="L11" s="129"/>
      <c r="M11" s="129"/>
    </row>
    <row r="12" spans="1:14" s="42" customFormat="1" ht="15" customHeight="1">
      <c r="A12" s="856" t="s">
        <v>275</v>
      </c>
      <c r="B12" s="856"/>
      <c r="C12" s="856"/>
      <c r="D12" s="856"/>
      <c r="E12" s="856"/>
      <c r="F12" s="856"/>
      <c r="G12" s="856"/>
      <c r="H12" s="881"/>
      <c r="I12" s="881"/>
      <c r="J12" s="881"/>
      <c r="K12" s="881"/>
      <c r="L12" s="881"/>
      <c r="M12" s="881"/>
    </row>
    <row r="13" spans="1:14" s="42" customFormat="1" ht="6" customHeight="1">
      <c r="A13" s="214"/>
      <c r="B13" s="214"/>
      <c r="C13" s="214"/>
      <c r="D13" s="214"/>
      <c r="E13" s="214"/>
      <c r="F13" s="214"/>
      <c r="G13" s="214"/>
      <c r="H13" s="215"/>
      <c r="I13" s="215"/>
      <c r="J13" s="215"/>
      <c r="K13" s="215"/>
      <c r="L13" s="215"/>
      <c r="M13" s="215"/>
    </row>
    <row r="14" spans="1:14" s="42" customFormat="1" ht="12.75" customHeight="1">
      <c r="A14" s="856" t="s">
        <v>200</v>
      </c>
      <c r="B14" s="856"/>
      <c r="C14" s="856"/>
      <c r="D14" s="856"/>
      <c r="E14" s="856"/>
      <c r="F14" s="856"/>
      <c r="G14" s="856"/>
      <c r="H14" s="881"/>
      <c r="I14" s="881"/>
      <c r="J14" s="881"/>
      <c r="K14" s="881"/>
      <c r="L14" s="881"/>
      <c r="M14" s="881"/>
    </row>
    <row r="19" spans="5:11">
      <c r="E19" s="527"/>
      <c r="F19" s="528"/>
      <c r="G19" s="528"/>
      <c r="H19" s="528"/>
      <c r="I19" s="528"/>
      <c r="J19" s="528"/>
      <c r="K19" s="528"/>
    </row>
    <row r="20" spans="5:11">
      <c r="E20" s="527"/>
      <c r="F20" s="528"/>
      <c r="G20" s="528"/>
      <c r="H20" s="528"/>
      <c r="I20" s="528"/>
      <c r="J20" s="528"/>
      <c r="K20" s="528"/>
    </row>
  </sheetData>
  <mergeCells count="10">
    <mergeCell ref="K1:N1"/>
    <mergeCell ref="A14:M14"/>
    <mergeCell ref="A2:M2"/>
    <mergeCell ref="B3:C3"/>
    <mergeCell ref="D3:E3"/>
    <mergeCell ref="F3:G3"/>
    <mergeCell ref="H3:I3"/>
    <mergeCell ref="J3:K3"/>
    <mergeCell ref="L3:M3"/>
    <mergeCell ref="A12:M1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O26"/>
  <sheetViews>
    <sheetView workbookViewId="0">
      <pane ySplit="4" topLeftCell="A5" activePane="bottomLeft" state="frozen"/>
      <selection activeCell="A17" sqref="A17:XFD18"/>
      <selection pane="bottomLeft" activeCell="I34" sqref="I34"/>
    </sheetView>
  </sheetViews>
  <sheetFormatPr defaultColWidth="9.140625" defaultRowHeight="12.75"/>
  <cols>
    <col min="1" max="1" width="6.7109375" style="20" customWidth="1"/>
    <col min="2" max="26" width="8.7109375" style="20" customWidth="1"/>
    <col min="27" max="16384" width="9.140625" style="20"/>
  </cols>
  <sheetData>
    <row r="1" spans="1:15" s="94" customFormat="1" ht="30" customHeight="1">
      <c r="A1" s="142"/>
      <c r="B1" s="143"/>
      <c r="C1" s="143"/>
      <c r="D1" s="143"/>
      <c r="E1" s="143"/>
      <c r="F1" s="143"/>
      <c r="G1" s="143"/>
      <c r="H1" s="143"/>
      <c r="I1" s="143"/>
      <c r="J1" s="143"/>
      <c r="K1" s="774" t="s">
        <v>354</v>
      </c>
      <c r="L1" s="775"/>
      <c r="M1" s="775"/>
      <c r="N1" s="817"/>
    </row>
    <row r="2" spans="1:15" s="140" customFormat="1" ht="30" customHeight="1">
      <c r="A2" s="803" t="s">
        <v>433</v>
      </c>
      <c r="B2" s="803"/>
      <c r="C2" s="803"/>
      <c r="D2" s="803"/>
      <c r="E2" s="803"/>
      <c r="F2" s="803"/>
      <c r="G2" s="803"/>
      <c r="H2" s="818"/>
      <c r="I2" s="818"/>
      <c r="J2" s="818"/>
      <c r="K2" s="818"/>
      <c r="L2" s="818"/>
      <c r="M2" s="818"/>
    </row>
    <row r="3" spans="1:15" ht="15" customHeight="1">
      <c r="B3" s="778" t="s">
        <v>116</v>
      </c>
      <c r="C3" s="791"/>
      <c r="D3" s="778" t="s">
        <v>117</v>
      </c>
      <c r="E3" s="791"/>
      <c r="F3" s="778" t="s">
        <v>118</v>
      </c>
      <c r="G3" s="791"/>
      <c r="H3" s="778" t="s">
        <v>119</v>
      </c>
      <c r="I3" s="791"/>
      <c r="J3" s="778" t="s">
        <v>120</v>
      </c>
      <c r="K3" s="791"/>
      <c r="L3" s="778" t="s">
        <v>36</v>
      </c>
      <c r="M3" s="791"/>
    </row>
    <row r="4" spans="1:15"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5" ht="6" customHeight="1">
      <c r="A5" s="394"/>
      <c r="B5" s="408"/>
      <c r="C5" s="408"/>
      <c r="D5" s="408"/>
      <c r="E5" s="408"/>
      <c r="F5" s="408"/>
      <c r="G5" s="408"/>
      <c r="H5" s="408"/>
      <c r="I5" s="408"/>
      <c r="J5" s="408"/>
      <c r="K5" s="408"/>
      <c r="L5" s="408"/>
      <c r="M5" s="408"/>
    </row>
    <row r="6" spans="1:15" ht="12.75" customHeight="1">
      <c r="A6" s="7">
        <v>2007</v>
      </c>
      <c r="B6" s="36">
        <v>3.3235938641343998</v>
      </c>
      <c r="C6" s="36">
        <v>1.0101010101010099</v>
      </c>
      <c r="D6" s="36">
        <v>14.1709276844412</v>
      </c>
      <c r="E6" s="36">
        <v>6.4491064491064503</v>
      </c>
      <c r="F6" s="36">
        <v>35.7195032870709</v>
      </c>
      <c r="G6" s="36">
        <v>35.975135975135998</v>
      </c>
      <c r="H6" s="36">
        <v>33.308984660336002</v>
      </c>
      <c r="I6" s="36">
        <v>49.922299922299899</v>
      </c>
      <c r="J6" s="36">
        <v>10.372534696859001</v>
      </c>
      <c r="K6" s="36">
        <v>4.8562548562548598</v>
      </c>
      <c r="L6" s="36">
        <v>3.10445580715851</v>
      </c>
      <c r="M6" s="36">
        <v>1.78710178710179</v>
      </c>
      <c r="O6" s="536"/>
    </row>
    <row r="7" spans="1:15" ht="12.75" customHeight="1">
      <c r="A7" s="7">
        <v>2008</v>
      </c>
      <c r="B7" s="36">
        <v>3.7435284747112698</v>
      </c>
      <c r="C7" s="36">
        <v>0.92866188265090799</v>
      </c>
      <c r="D7" s="36">
        <v>12.7837514934289</v>
      </c>
      <c r="E7" s="36">
        <v>5.4031236808780099</v>
      </c>
      <c r="F7" s="36">
        <v>38.032656312226202</v>
      </c>
      <c r="G7" s="36">
        <v>32.714225411566098</v>
      </c>
      <c r="H7" s="36">
        <v>33.572281959378699</v>
      </c>
      <c r="I7" s="36">
        <v>54.157872520050702</v>
      </c>
      <c r="J7" s="36">
        <v>9.5181202708084403</v>
      </c>
      <c r="K7" s="36">
        <v>5.1920641620937102</v>
      </c>
      <c r="L7" s="36">
        <v>2.34966148944644</v>
      </c>
      <c r="M7" s="36">
        <v>1.6040523427606601</v>
      </c>
      <c r="O7" s="536"/>
    </row>
    <row r="8" spans="1:15" ht="12.75" customHeight="1">
      <c r="A8" s="7">
        <v>2009</v>
      </c>
      <c r="B8" s="36">
        <v>3.1074503931111899</v>
      </c>
      <c r="C8" s="36">
        <v>0.98231827111984305</v>
      </c>
      <c r="D8" s="36">
        <v>13.253463122426099</v>
      </c>
      <c r="E8" s="36">
        <v>6.4833005893909599</v>
      </c>
      <c r="F8" s="36">
        <v>36.840134780980897</v>
      </c>
      <c r="G8" s="36">
        <v>33.634577603143399</v>
      </c>
      <c r="H8" s="36">
        <v>34.107076001497603</v>
      </c>
      <c r="I8" s="36">
        <v>51.198428290766202</v>
      </c>
      <c r="J8" s="36">
        <v>9.6967427929614392</v>
      </c>
      <c r="K8" s="36">
        <v>5.7367387033398796</v>
      </c>
      <c r="L8" s="36">
        <v>2.99513290902284</v>
      </c>
      <c r="M8" s="36">
        <v>1.9646365422396901</v>
      </c>
      <c r="O8" s="536"/>
    </row>
    <row r="9" spans="1:15" ht="12.75" customHeight="1">
      <c r="A9" s="7">
        <v>2010</v>
      </c>
      <c r="B9" s="36">
        <v>4.2168674698795199</v>
      </c>
      <c r="C9" s="36">
        <v>0.97623089983022104</v>
      </c>
      <c r="D9" s="36">
        <v>12.409638554216899</v>
      </c>
      <c r="E9" s="36">
        <v>6.4516129032258096</v>
      </c>
      <c r="F9" s="36">
        <v>34.939759036144601</v>
      </c>
      <c r="G9" s="36">
        <v>35.526315789473699</v>
      </c>
      <c r="H9" s="36">
        <v>35.140562248995998</v>
      </c>
      <c r="I9" s="36">
        <v>50.976230899830199</v>
      </c>
      <c r="J9" s="36">
        <v>10.763052208835299</v>
      </c>
      <c r="K9" s="36">
        <v>4.6264855687606099</v>
      </c>
      <c r="L9" s="36">
        <v>2.5301204819277099</v>
      </c>
      <c r="M9" s="36">
        <v>1.4431239388794601</v>
      </c>
      <c r="O9" s="536"/>
    </row>
    <row r="10" spans="1:15" ht="12.75" customHeight="1">
      <c r="A10" s="7">
        <v>2011</v>
      </c>
      <c r="B10" s="36">
        <v>3.5401915868388198</v>
      </c>
      <c r="C10" s="36">
        <v>0.89047195013357106</v>
      </c>
      <c r="D10" s="36">
        <v>12.4531445231154</v>
      </c>
      <c r="E10" s="36">
        <v>5.3428317008014199</v>
      </c>
      <c r="F10" s="36">
        <v>34.5689296126614</v>
      </c>
      <c r="G10" s="36">
        <v>33.348174532502199</v>
      </c>
      <c r="H10" s="36">
        <v>35.068721366097499</v>
      </c>
      <c r="I10" s="36">
        <v>52.804986642920703</v>
      </c>
      <c r="J10" s="36">
        <v>10.4539775093711</v>
      </c>
      <c r="K10" s="36">
        <v>5.1647373107747097</v>
      </c>
      <c r="L10" s="36">
        <v>3.91503540191587</v>
      </c>
      <c r="M10" s="36">
        <v>2.4487978628673202</v>
      </c>
      <c r="O10" s="536"/>
    </row>
    <row r="11" spans="1:15" ht="12.75" customHeight="1">
      <c r="A11" s="7" t="s">
        <v>92</v>
      </c>
      <c r="B11" s="36">
        <v>4.0720102871838799</v>
      </c>
      <c r="C11" s="36">
        <v>1.13275940190304</v>
      </c>
      <c r="D11" s="36">
        <v>10.287183883411901</v>
      </c>
      <c r="E11" s="36">
        <v>6.2075215224286397</v>
      </c>
      <c r="F11" s="36">
        <v>35.190741534504902</v>
      </c>
      <c r="G11" s="36">
        <v>32.351608518350702</v>
      </c>
      <c r="H11" s="36">
        <v>32.1903129018431</v>
      </c>
      <c r="I11" s="36">
        <v>51.925690983235199</v>
      </c>
      <c r="J11" s="36">
        <v>13.6305186455208</v>
      </c>
      <c r="K11" s="36">
        <v>6.4340734028092399</v>
      </c>
      <c r="L11" s="36">
        <v>4.6292327475353598</v>
      </c>
      <c r="M11" s="36">
        <v>1.94834617127322</v>
      </c>
      <c r="O11" s="536"/>
    </row>
    <row r="12" spans="1:15" ht="12.75" customHeight="1">
      <c r="A12" s="7" t="s">
        <v>93</v>
      </c>
      <c r="B12" s="36">
        <v>6.0593900481540901</v>
      </c>
      <c r="C12" s="36">
        <v>1.96899874319229</v>
      </c>
      <c r="D12" s="36">
        <v>11.3162118780096</v>
      </c>
      <c r="E12" s="36">
        <v>6.6191872643485503</v>
      </c>
      <c r="F12" s="36">
        <v>32.905296950240803</v>
      </c>
      <c r="G12" s="36">
        <v>29.493087557603701</v>
      </c>
      <c r="H12" s="36">
        <v>35.674157303370798</v>
      </c>
      <c r="I12" s="36">
        <v>54.503560955173903</v>
      </c>
      <c r="J12" s="36">
        <v>9.0288924558587507</v>
      </c>
      <c r="K12" s="36">
        <v>4.7758692919983199</v>
      </c>
      <c r="L12" s="36">
        <v>5.0160513643659703</v>
      </c>
      <c r="M12" s="36">
        <v>2.6392961876832799</v>
      </c>
      <c r="O12" s="536"/>
    </row>
    <row r="13" spans="1:15" ht="12.75" customHeight="1">
      <c r="A13" s="7">
        <v>2013</v>
      </c>
      <c r="B13" s="36">
        <v>5.9182894234440599</v>
      </c>
      <c r="C13" s="36">
        <v>1.9074675324675301</v>
      </c>
      <c r="D13" s="36">
        <v>11.8365788468881</v>
      </c>
      <c r="E13" s="36">
        <v>6.8993506493506498</v>
      </c>
      <c r="F13" s="36">
        <v>32.875143184421503</v>
      </c>
      <c r="G13" s="36">
        <v>32.0616883116883</v>
      </c>
      <c r="H13" s="36">
        <v>35.166093928980501</v>
      </c>
      <c r="I13" s="36">
        <v>50.527597402597401</v>
      </c>
      <c r="J13" s="36">
        <v>9.3928980526918693</v>
      </c>
      <c r="K13" s="36">
        <v>5.7629870129870104</v>
      </c>
      <c r="L13" s="36">
        <v>4.8109965635738803</v>
      </c>
      <c r="M13" s="36">
        <v>2.8409090909090899</v>
      </c>
      <c r="O13" s="536"/>
    </row>
    <row r="14" spans="1:15" ht="12.75" customHeight="1">
      <c r="A14" s="7">
        <v>2014</v>
      </c>
      <c r="B14" s="36">
        <v>6.08373162938432</v>
      </c>
      <c r="C14" s="36">
        <v>2.5115055213580502</v>
      </c>
      <c r="D14" s="36">
        <v>11.0085838392424</v>
      </c>
      <c r="E14" s="36">
        <v>5.7828303912808199</v>
      </c>
      <c r="F14" s="36">
        <v>32.724312355030399</v>
      </c>
      <c r="G14" s="36">
        <v>29.9983091069948</v>
      </c>
      <c r="H14" s="36">
        <v>36.115970458413699</v>
      </c>
      <c r="I14" s="36">
        <v>52.381204728786997</v>
      </c>
      <c r="J14" s="36">
        <v>9.4382141532095396</v>
      </c>
      <c r="K14" s="36">
        <v>6.5308994200766204</v>
      </c>
      <c r="L14" s="36">
        <v>4.6291875647196603</v>
      </c>
      <c r="M14" s="36">
        <v>2.7952508315026798</v>
      </c>
      <c r="O14" s="536"/>
    </row>
    <row r="15" spans="1:15" ht="12.75" customHeight="1">
      <c r="A15" s="7">
        <v>2015</v>
      </c>
      <c r="B15" s="36">
        <v>6.4994237212091051</v>
      </c>
      <c r="C15" s="36">
        <v>2.569843007404109</v>
      </c>
      <c r="D15" s="36">
        <v>9.9618901862145783</v>
      </c>
      <c r="E15" s="36">
        <v>6.2731953287250244</v>
      </c>
      <c r="F15" s="36">
        <v>31.379249383954484</v>
      </c>
      <c r="G15" s="36">
        <v>32.199413124927752</v>
      </c>
      <c r="H15" s="36">
        <v>38.948227753252709</v>
      </c>
      <c r="I15" s="36">
        <v>50.101833273213089</v>
      </c>
      <c r="J15" s="36">
        <v>7.4380941024936851</v>
      </c>
      <c r="K15" s="36">
        <v>5.6751593681621495</v>
      </c>
      <c r="L15" s="36">
        <v>5.7731148528759348</v>
      </c>
      <c r="M15" s="36">
        <v>3.1805558975703452</v>
      </c>
      <c r="O15" s="536"/>
    </row>
    <row r="16" spans="1:15" ht="12.75" customHeight="1">
      <c r="A16" s="7">
        <v>2016</v>
      </c>
      <c r="B16" s="36">
        <v>5.695468</v>
      </c>
      <c r="C16" s="36">
        <v>2.4920239999999998</v>
      </c>
      <c r="D16" s="36">
        <v>9.7062670000000004</v>
      </c>
      <c r="E16" s="36">
        <v>6.5594400000000004</v>
      </c>
      <c r="F16" s="36">
        <v>30.791784</v>
      </c>
      <c r="G16" s="36">
        <v>31.283151</v>
      </c>
      <c r="H16" s="36">
        <v>39.201717000000002</v>
      </c>
      <c r="I16" s="36">
        <v>49.340161999999999</v>
      </c>
      <c r="J16" s="36">
        <v>9.7192380000000007</v>
      </c>
      <c r="K16" s="36">
        <v>7.5178209999999996</v>
      </c>
      <c r="L16" s="36">
        <v>4.8855259999999996</v>
      </c>
      <c r="M16" s="36">
        <v>2.8074020000000002</v>
      </c>
      <c r="O16" s="536"/>
    </row>
    <row r="17" spans="1:13" ht="6" customHeight="1">
      <c r="A17" s="200"/>
      <c r="B17" s="200"/>
      <c r="C17" s="200"/>
      <c r="D17" s="200"/>
      <c r="E17" s="200"/>
      <c r="F17" s="200"/>
      <c r="G17" s="200"/>
      <c r="H17" s="200"/>
      <c r="I17" s="200"/>
      <c r="J17" s="200"/>
      <c r="K17" s="200"/>
      <c r="L17" s="200"/>
      <c r="M17" s="200"/>
    </row>
    <row r="18" spans="1:13" s="92" customFormat="1" ht="42.75" customHeight="1">
      <c r="A18" s="867" t="s">
        <v>375</v>
      </c>
      <c r="B18" s="823"/>
      <c r="C18" s="823"/>
      <c r="D18" s="823"/>
      <c r="E18" s="823"/>
      <c r="F18" s="823"/>
      <c r="G18" s="823"/>
      <c r="H18" s="854"/>
      <c r="I18" s="854"/>
      <c r="J18" s="854"/>
      <c r="K18" s="854"/>
      <c r="L18" s="854"/>
      <c r="M18" s="854"/>
    </row>
    <row r="19" spans="1:13" s="42" customFormat="1" ht="6" customHeight="1">
      <c r="A19" s="106" t="s">
        <v>40</v>
      </c>
      <c r="B19" s="84"/>
      <c r="C19" s="84"/>
      <c r="D19" s="84"/>
      <c r="E19" s="84"/>
      <c r="F19" s="84"/>
      <c r="G19" s="84"/>
      <c r="H19" s="84"/>
      <c r="I19" s="84"/>
      <c r="J19" s="84"/>
      <c r="K19" s="107"/>
    </row>
    <row r="20" spans="1:13" s="42" customFormat="1" ht="12.75" customHeight="1">
      <c r="A20" s="801" t="s">
        <v>200</v>
      </c>
      <c r="B20" s="801"/>
      <c r="C20" s="801"/>
      <c r="D20" s="801"/>
      <c r="E20" s="801"/>
      <c r="F20" s="801"/>
      <c r="G20" s="801"/>
      <c r="H20" s="793"/>
      <c r="I20" s="793"/>
      <c r="J20" s="793"/>
      <c r="K20" s="793"/>
      <c r="L20" s="793"/>
      <c r="M20" s="793"/>
    </row>
    <row r="25" spans="1:13">
      <c r="E25" s="519"/>
      <c r="F25" s="520"/>
      <c r="G25" s="520"/>
      <c r="H25" s="520"/>
      <c r="I25" s="520"/>
      <c r="J25" s="520"/>
      <c r="K25" s="520"/>
    </row>
    <row r="26" spans="1:13">
      <c r="E26" s="519"/>
      <c r="F26" s="520"/>
      <c r="G26" s="520"/>
      <c r="H26" s="520"/>
      <c r="I26" s="520"/>
      <c r="J26" s="520"/>
      <c r="K26" s="520"/>
    </row>
  </sheetData>
  <mergeCells count="10">
    <mergeCell ref="K1:N1"/>
    <mergeCell ref="A20:M20"/>
    <mergeCell ref="A18:M18"/>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O27"/>
  <sheetViews>
    <sheetView workbookViewId="0">
      <pane ySplit="4" topLeftCell="A5" activePane="bottomLeft" state="frozen"/>
      <selection activeCell="A17" sqref="A17:XFD18"/>
      <selection pane="bottomLeft" activeCell="F33" sqref="F33"/>
    </sheetView>
  </sheetViews>
  <sheetFormatPr defaultColWidth="9.140625" defaultRowHeight="12.75"/>
  <cols>
    <col min="1" max="1" width="6.7109375" style="20" customWidth="1"/>
    <col min="2" max="26" width="8.7109375" style="20" customWidth="1"/>
    <col min="27" max="16384" width="9.140625" style="20"/>
  </cols>
  <sheetData>
    <row r="1" spans="1:15" s="94" customFormat="1" ht="30" customHeight="1">
      <c r="A1" s="142"/>
      <c r="B1" s="143"/>
      <c r="C1" s="143"/>
      <c r="D1" s="143"/>
      <c r="E1" s="143"/>
      <c r="F1" s="143"/>
      <c r="G1" s="143"/>
      <c r="H1" s="143"/>
      <c r="I1" s="143"/>
      <c r="J1" s="143"/>
      <c r="K1" s="774" t="s">
        <v>354</v>
      </c>
      <c r="L1" s="775"/>
      <c r="M1" s="775"/>
      <c r="N1" s="817"/>
    </row>
    <row r="2" spans="1:15" s="140" customFormat="1" ht="30" customHeight="1">
      <c r="A2" s="803" t="s">
        <v>439</v>
      </c>
      <c r="B2" s="803"/>
      <c r="C2" s="803"/>
      <c r="D2" s="803"/>
      <c r="E2" s="803"/>
      <c r="F2" s="803"/>
      <c r="G2" s="803"/>
      <c r="H2" s="818"/>
      <c r="I2" s="818"/>
      <c r="J2" s="818"/>
      <c r="K2" s="818"/>
      <c r="L2" s="818"/>
      <c r="M2" s="818"/>
    </row>
    <row r="3" spans="1:15" ht="15" customHeight="1">
      <c r="B3" s="778" t="s">
        <v>116</v>
      </c>
      <c r="C3" s="791"/>
      <c r="D3" s="778" t="s">
        <v>117</v>
      </c>
      <c r="E3" s="791"/>
      <c r="F3" s="778" t="s">
        <v>118</v>
      </c>
      <c r="G3" s="791"/>
      <c r="H3" s="778" t="s">
        <v>119</v>
      </c>
      <c r="I3" s="791"/>
      <c r="J3" s="778" t="s">
        <v>120</v>
      </c>
      <c r="K3" s="791"/>
      <c r="L3" s="778" t="s">
        <v>36</v>
      </c>
      <c r="M3" s="791"/>
    </row>
    <row r="4" spans="1:15"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5" ht="6" customHeight="1">
      <c r="A5" s="394"/>
      <c r="B5" s="408"/>
      <c r="C5" s="408"/>
      <c r="D5" s="408"/>
      <c r="E5" s="408"/>
      <c r="F5" s="408"/>
      <c r="G5" s="408"/>
      <c r="H5" s="408"/>
      <c r="I5" s="408"/>
      <c r="J5" s="408"/>
      <c r="K5" s="408"/>
      <c r="L5" s="408"/>
      <c r="M5" s="408"/>
    </row>
    <row r="6" spans="1:15" ht="12.75" customHeight="1">
      <c r="A6" s="7">
        <v>2007</v>
      </c>
      <c r="B6" s="36">
        <v>2.2101939557961199</v>
      </c>
      <c r="C6" s="36">
        <v>0.71564885496183195</v>
      </c>
      <c r="D6" s="36">
        <v>14.9751917004962</v>
      </c>
      <c r="E6" s="36">
        <v>7.58587786259542</v>
      </c>
      <c r="F6" s="36">
        <v>40.3698691926026</v>
      </c>
      <c r="G6" s="36">
        <v>34.208015267175597</v>
      </c>
      <c r="H6" s="36">
        <v>35.317997293640097</v>
      </c>
      <c r="I6" s="36">
        <v>53.625954198473302</v>
      </c>
      <c r="J6" s="36">
        <v>5.2774018944519598</v>
      </c>
      <c r="K6" s="36">
        <v>2.8148854961832099</v>
      </c>
      <c r="L6" s="36">
        <v>1.84934596301308</v>
      </c>
      <c r="M6" s="36">
        <v>1.0496183206106899</v>
      </c>
      <c r="O6" s="536"/>
    </row>
    <row r="7" spans="1:15" ht="12.75" customHeight="1">
      <c r="A7" s="7">
        <v>2008</v>
      </c>
      <c r="B7" s="36">
        <v>1.77970177970178</v>
      </c>
      <c r="C7" s="36">
        <v>0.41994750656168001</v>
      </c>
      <c r="D7" s="36">
        <v>13.275613275613299</v>
      </c>
      <c r="E7" s="36">
        <v>7.5590551181102397</v>
      </c>
      <c r="F7" s="36">
        <v>41.991341991341997</v>
      </c>
      <c r="G7" s="36">
        <v>33.175853018372699</v>
      </c>
      <c r="H7" s="36">
        <v>35.978835978836003</v>
      </c>
      <c r="I7" s="36">
        <v>54.803149606299201</v>
      </c>
      <c r="J7" s="36">
        <v>5.0986050986051001</v>
      </c>
      <c r="K7" s="36">
        <v>3.0971128608923899</v>
      </c>
      <c r="L7" s="36">
        <v>1.87590187590188</v>
      </c>
      <c r="M7" s="36">
        <v>0.94488188976377996</v>
      </c>
      <c r="O7" s="536"/>
    </row>
    <row r="8" spans="1:15" ht="12.75" customHeight="1">
      <c r="A8" s="7">
        <v>2009</v>
      </c>
      <c r="B8" s="36">
        <v>2.5023607176581701</v>
      </c>
      <c r="C8" s="36">
        <v>0.71721311475409799</v>
      </c>
      <c r="D8" s="36">
        <v>14.494806421151999</v>
      </c>
      <c r="E8" s="36">
        <v>6.7622950819672099</v>
      </c>
      <c r="F8" s="36">
        <v>40.982058545797898</v>
      </c>
      <c r="G8" s="36">
        <v>36.577868852458998</v>
      </c>
      <c r="H8" s="36">
        <v>34.608120868744102</v>
      </c>
      <c r="I8" s="36">
        <v>52.407786885245898</v>
      </c>
      <c r="J8" s="36">
        <v>5.5240793201133096</v>
      </c>
      <c r="K8" s="36">
        <v>2.2028688524590199</v>
      </c>
      <c r="L8" s="36">
        <v>1.88857412653447</v>
      </c>
      <c r="M8" s="36">
        <v>1.33196721311475</v>
      </c>
      <c r="O8" s="536"/>
    </row>
    <row r="9" spans="1:15" ht="12.75" customHeight="1">
      <c r="A9" s="7">
        <v>2010</v>
      </c>
      <c r="B9" s="36">
        <v>2.1844660194174801</v>
      </c>
      <c r="C9" s="36">
        <v>0.74388947927736404</v>
      </c>
      <c r="D9" s="36">
        <v>15.6796116504854</v>
      </c>
      <c r="E9" s="36">
        <v>6.4293304994686498</v>
      </c>
      <c r="F9" s="36">
        <v>38.543689320388303</v>
      </c>
      <c r="G9" s="36">
        <v>36.078639744952198</v>
      </c>
      <c r="H9" s="36">
        <v>34.902912621359199</v>
      </c>
      <c r="I9" s="36">
        <v>52.497343251859697</v>
      </c>
      <c r="J9" s="36">
        <v>6.84466019417476</v>
      </c>
      <c r="K9" s="36">
        <v>3.2412327311370901</v>
      </c>
      <c r="L9" s="36">
        <v>1.84466019417476</v>
      </c>
      <c r="M9" s="36">
        <v>1.00956429330499</v>
      </c>
      <c r="O9" s="536"/>
    </row>
    <row r="10" spans="1:15" ht="12.75" customHeight="1">
      <c r="A10" s="7">
        <v>2011</v>
      </c>
      <c r="B10" s="36">
        <v>2.5419145484045398</v>
      </c>
      <c r="C10" s="36">
        <v>0.62821245002855497</v>
      </c>
      <c r="D10" s="36">
        <v>13.304488912925899</v>
      </c>
      <c r="E10" s="36">
        <v>6.3392347230154202</v>
      </c>
      <c r="F10" s="36">
        <v>40.724716062736597</v>
      </c>
      <c r="G10" s="36">
        <v>34.951456310679603</v>
      </c>
      <c r="H10" s="36">
        <v>35.803136830719303</v>
      </c>
      <c r="I10" s="36">
        <v>53.112507138777801</v>
      </c>
      <c r="J10" s="36">
        <v>4.7593293672255301</v>
      </c>
      <c r="K10" s="36">
        <v>3.3123929183323799</v>
      </c>
      <c r="L10" s="36">
        <v>2.8664142779880999</v>
      </c>
      <c r="M10" s="36">
        <v>1.65619645916619</v>
      </c>
      <c r="O10" s="536"/>
    </row>
    <row r="11" spans="1:15" ht="12.75" customHeight="1">
      <c r="A11" s="7" t="s">
        <v>92</v>
      </c>
      <c r="B11" s="36">
        <v>3.0813953488372099</v>
      </c>
      <c r="C11" s="36">
        <v>0.91743119266055095</v>
      </c>
      <c r="D11" s="36">
        <v>13.662790697674399</v>
      </c>
      <c r="E11" s="36">
        <v>4.9541284403669703</v>
      </c>
      <c r="F11" s="36">
        <v>36.860465116279101</v>
      </c>
      <c r="G11" s="36">
        <v>34.250764525993901</v>
      </c>
      <c r="H11" s="36">
        <v>35.930232558139501</v>
      </c>
      <c r="I11" s="36">
        <v>53.822629969418998</v>
      </c>
      <c r="J11" s="36">
        <v>6.9767441860465098</v>
      </c>
      <c r="K11" s="36">
        <v>3.79204892966361</v>
      </c>
      <c r="L11" s="36">
        <v>3.4883720930232598</v>
      </c>
      <c r="M11" s="36">
        <v>2.2629969418960201</v>
      </c>
      <c r="O11" s="536"/>
    </row>
    <row r="12" spans="1:15" ht="12.75" customHeight="1">
      <c r="A12" s="7" t="s">
        <v>93</v>
      </c>
      <c r="B12" s="36">
        <v>4.0083289953149404</v>
      </c>
      <c r="C12" s="36">
        <v>1.2048192771084301</v>
      </c>
      <c r="D12" s="36">
        <v>15.096304008329</v>
      </c>
      <c r="E12" s="36">
        <v>6.5169769989047097</v>
      </c>
      <c r="F12" s="36">
        <v>32.9515877147319</v>
      </c>
      <c r="G12" s="36">
        <v>34.556407447973697</v>
      </c>
      <c r="H12" s="36">
        <v>37.896928682977602</v>
      </c>
      <c r="I12" s="36">
        <v>51.314348302300097</v>
      </c>
      <c r="J12" s="36">
        <v>6.0385216033316</v>
      </c>
      <c r="K12" s="36">
        <v>4.4359255202628702</v>
      </c>
      <c r="L12" s="36">
        <v>4.0083289953149404</v>
      </c>
      <c r="M12" s="36">
        <v>1.9715224534501601</v>
      </c>
      <c r="O12" s="536"/>
    </row>
    <row r="13" spans="1:15" ht="12.75" customHeight="1">
      <c r="A13" s="7">
        <v>2013</v>
      </c>
      <c r="B13" s="36">
        <v>4.8639000446229401</v>
      </c>
      <c r="C13" s="36">
        <v>1.35527589545015</v>
      </c>
      <c r="D13" s="36">
        <v>13.4761267291388</v>
      </c>
      <c r="E13" s="36">
        <v>6.5343659244917696</v>
      </c>
      <c r="F13" s="36">
        <v>35.162873717090598</v>
      </c>
      <c r="G13" s="36">
        <v>34.462729912875098</v>
      </c>
      <c r="H13" s="36">
        <v>37.572512271307502</v>
      </c>
      <c r="I13" s="36">
        <v>51.113262342691201</v>
      </c>
      <c r="J13" s="36">
        <v>5.8009817045961602</v>
      </c>
      <c r="K13" s="36">
        <v>4.6466602129719297</v>
      </c>
      <c r="L13" s="36">
        <v>3.1236055332440902</v>
      </c>
      <c r="M13" s="36">
        <v>1.8877057115198499</v>
      </c>
      <c r="O13" s="536"/>
    </row>
    <row r="14" spans="1:15" ht="12.75" customHeight="1">
      <c r="A14" s="7">
        <v>2014</v>
      </c>
      <c r="B14" s="36">
        <v>4.7402855741489098</v>
      </c>
      <c r="C14" s="36">
        <v>1.44656631678222</v>
      </c>
      <c r="D14" s="36">
        <v>12.344970036037701</v>
      </c>
      <c r="E14" s="36">
        <v>7.1344014434707299</v>
      </c>
      <c r="F14" s="36">
        <v>35.726581017354398</v>
      </c>
      <c r="G14" s="36">
        <v>33.158784923298697</v>
      </c>
      <c r="H14" s="36">
        <v>38.007279268213097</v>
      </c>
      <c r="I14" s="36">
        <v>52.220744130475701</v>
      </c>
      <c r="J14" s="36">
        <v>5.7693783244239603</v>
      </c>
      <c r="K14" s="36">
        <v>4.6244505438810304</v>
      </c>
      <c r="L14" s="36">
        <v>3.4115057798219999</v>
      </c>
      <c r="M14" s="36">
        <v>1.4150526420915699</v>
      </c>
      <c r="O14" s="536"/>
    </row>
    <row r="15" spans="1:15" ht="12.75" customHeight="1">
      <c r="A15" s="7">
        <v>2015</v>
      </c>
      <c r="B15" s="36">
        <v>4.6732547816534691</v>
      </c>
      <c r="C15" s="36">
        <v>1.80574910978669</v>
      </c>
      <c r="D15" s="36">
        <v>12.198190997818505</v>
      </c>
      <c r="E15" s="36">
        <v>6.3056681684313816</v>
      </c>
      <c r="F15" s="36">
        <v>34.579247465062465</v>
      </c>
      <c r="G15" s="36">
        <v>31.846339097492226</v>
      </c>
      <c r="H15" s="36">
        <v>38.72291003696963</v>
      </c>
      <c r="I15" s="36">
        <v>53.149481786999786</v>
      </c>
      <c r="J15" s="36">
        <v>6.7644459952235625</v>
      </c>
      <c r="K15" s="36">
        <v>5.0067056747380274</v>
      </c>
      <c r="L15" s="36">
        <v>3.0619507232712202</v>
      </c>
      <c r="M15" s="36">
        <v>1.8860561625516667</v>
      </c>
      <c r="O15" s="536"/>
    </row>
    <row r="16" spans="1:15" ht="12.75" customHeight="1">
      <c r="A16" s="7">
        <v>2016</v>
      </c>
      <c r="B16" s="36">
        <v>4.2460789999999999</v>
      </c>
      <c r="C16" s="36">
        <v>1.265836</v>
      </c>
      <c r="D16" s="36">
        <v>12.518091999999999</v>
      </c>
      <c r="E16" s="36">
        <v>6.0131480000000002</v>
      </c>
      <c r="F16" s="36">
        <v>35.478147999999997</v>
      </c>
      <c r="G16" s="36">
        <v>34.339174999999997</v>
      </c>
      <c r="H16" s="36">
        <v>39.393245999999998</v>
      </c>
      <c r="I16" s="36">
        <v>51.074384000000002</v>
      </c>
      <c r="J16" s="36">
        <v>4.7705229999999998</v>
      </c>
      <c r="K16" s="36">
        <v>4.7888229999999998</v>
      </c>
      <c r="L16" s="36">
        <v>3.5939109999999999</v>
      </c>
      <c r="M16" s="36">
        <v>2.5186329999999999</v>
      </c>
      <c r="O16" s="536"/>
    </row>
    <row r="17" spans="1:13" ht="6" customHeight="1">
      <c r="A17" s="200"/>
      <c r="B17" s="200"/>
      <c r="C17" s="200"/>
      <c r="D17" s="200"/>
      <c r="E17" s="200"/>
      <c r="F17" s="200"/>
      <c r="G17" s="200"/>
      <c r="H17" s="200"/>
      <c r="I17" s="200"/>
      <c r="J17" s="200"/>
      <c r="K17" s="200"/>
      <c r="L17" s="200"/>
      <c r="M17" s="200"/>
    </row>
    <row r="18" spans="1:13" s="92" customFormat="1" ht="40.5" customHeight="1">
      <c r="A18" s="867" t="s">
        <v>375</v>
      </c>
      <c r="B18" s="823"/>
      <c r="C18" s="823"/>
      <c r="D18" s="823"/>
      <c r="E18" s="823"/>
      <c r="F18" s="823"/>
      <c r="G18" s="823"/>
      <c r="H18" s="854"/>
      <c r="I18" s="854"/>
      <c r="J18" s="854"/>
      <c r="K18" s="854"/>
      <c r="L18" s="854"/>
      <c r="M18" s="854"/>
    </row>
    <row r="19" spans="1:13" s="42" customFormat="1" ht="6" customHeight="1">
      <c r="A19" s="106" t="s">
        <v>40</v>
      </c>
      <c r="B19" s="84"/>
      <c r="C19" s="84"/>
      <c r="D19" s="84"/>
      <c r="E19" s="84"/>
      <c r="F19" s="84"/>
      <c r="G19" s="84"/>
      <c r="H19" s="84"/>
      <c r="I19" s="84"/>
      <c r="J19" s="84"/>
      <c r="K19" s="107"/>
    </row>
    <row r="20" spans="1:13" s="42" customFormat="1" ht="12.75" customHeight="1">
      <c r="A20" s="801" t="s">
        <v>200</v>
      </c>
      <c r="B20" s="801"/>
      <c r="C20" s="801"/>
      <c r="D20" s="801"/>
      <c r="E20" s="801"/>
      <c r="F20" s="801"/>
      <c r="G20" s="801"/>
      <c r="H20" s="793"/>
      <c r="I20" s="793"/>
      <c r="J20" s="793"/>
      <c r="K20" s="793"/>
      <c r="L20" s="793"/>
      <c r="M20" s="793"/>
    </row>
    <row r="26" spans="1:13">
      <c r="E26" s="529"/>
      <c r="F26" s="530"/>
      <c r="G26" s="530"/>
      <c r="H26" s="530"/>
      <c r="I26" s="530"/>
      <c r="J26" s="530"/>
      <c r="K26" s="530"/>
    </row>
    <row r="27" spans="1:13">
      <c r="E27" s="529"/>
      <c r="F27" s="530"/>
      <c r="G27" s="530"/>
      <c r="H27" s="530"/>
      <c r="I27" s="530"/>
      <c r="J27" s="530"/>
      <c r="K27" s="530"/>
    </row>
  </sheetData>
  <mergeCells count="10">
    <mergeCell ref="K1:N1"/>
    <mergeCell ref="A20:M20"/>
    <mergeCell ref="A18:M18"/>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O23"/>
  <sheetViews>
    <sheetView workbookViewId="0">
      <pane ySplit="4" topLeftCell="A5" activePane="bottomLeft" state="frozen"/>
      <selection activeCell="A17" sqref="A17:XFD18"/>
      <selection pane="bottomLeft" activeCell="A23" sqref="A23"/>
    </sheetView>
  </sheetViews>
  <sheetFormatPr defaultColWidth="9.140625" defaultRowHeight="12.75"/>
  <cols>
    <col min="1" max="1" width="6.7109375" style="20" customWidth="1"/>
    <col min="2" max="26" width="8.7109375" style="20" customWidth="1"/>
    <col min="27" max="16384" width="9.140625" style="20"/>
  </cols>
  <sheetData>
    <row r="1" spans="1:15" s="94" customFormat="1" ht="30" customHeight="1">
      <c r="A1" s="142"/>
      <c r="B1" s="143"/>
      <c r="C1" s="143"/>
      <c r="D1" s="143"/>
      <c r="E1" s="143"/>
      <c r="F1" s="143"/>
      <c r="G1" s="143"/>
      <c r="H1" s="143"/>
      <c r="I1" s="143"/>
      <c r="J1" s="143"/>
      <c r="K1" s="774" t="s">
        <v>354</v>
      </c>
      <c r="L1" s="775"/>
      <c r="M1" s="775"/>
      <c r="N1" s="817"/>
    </row>
    <row r="2" spans="1:15" s="140" customFormat="1" ht="30" customHeight="1">
      <c r="A2" s="803" t="s">
        <v>434</v>
      </c>
      <c r="B2" s="803"/>
      <c r="C2" s="803"/>
      <c r="D2" s="803"/>
      <c r="E2" s="803"/>
      <c r="F2" s="803"/>
      <c r="G2" s="803"/>
      <c r="H2" s="818"/>
      <c r="I2" s="818"/>
      <c r="J2" s="818"/>
      <c r="K2" s="818"/>
      <c r="L2" s="818"/>
      <c r="M2" s="818"/>
    </row>
    <row r="3" spans="1:15" ht="15" customHeight="1">
      <c r="B3" s="778" t="s">
        <v>116</v>
      </c>
      <c r="C3" s="791"/>
      <c r="D3" s="778" t="s">
        <v>117</v>
      </c>
      <c r="E3" s="791"/>
      <c r="F3" s="778" t="s">
        <v>118</v>
      </c>
      <c r="G3" s="791"/>
      <c r="H3" s="778" t="s">
        <v>119</v>
      </c>
      <c r="I3" s="791"/>
      <c r="J3" s="778" t="s">
        <v>120</v>
      </c>
      <c r="K3" s="791"/>
      <c r="L3" s="778" t="s">
        <v>36</v>
      </c>
      <c r="M3" s="791"/>
    </row>
    <row r="4" spans="1:15"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5" ht="6" customHeight="1">
      <c r="A5" s="355"/>
      <c r="B5" s="408"/>
      <c r="C5" s="408"/>
      <c r="D5" s="408"/>
      <c r="E5" s="408"/>
      <c r="F5" s="408"/>
      <c r="G5" s="408"/>
      <c r="H5" s="408"/>
      <c r="I5" s="408"/>
      <c r="J5" s="408"/>
      <c r="K5" s="408"/>
      <c r="L5" s="408"/>
      <c r="M5" s="408"/>
    </row>
    <row r="6" spans="1:15" ht="12.75" customHeight="1">
      <c r="A6" s="6">
        <v>2007</v>
      </c>
      <c r="B6" s="36">
        <v>6.0844594957463212</v>
      </c>
      <c r="C6" s="36">
        <v>3.0493427257386818</v>
      </c>
      <c r="D6" s="36">
        <v>21.998091333943968</v>
      </c>
      <c r="E6" s="36">
        <v>18.937510487912132</v>
      </c>
      <c r="F6" s="36">
        <v>29.558824676130385</v>
      </c>
      <c r="G6" s="36">
        <v>36.602967214622588</v>
      </c>
      <c r="H6" s="36">
        <v>23.4809787969713</v>
      </c>
      <c r="I6" s="36">
        <v>26.917540472868822</v>
      </c>
      <c r="J6" s="36">
        <v>15.991172260160891</v>
      </c>
      <c r="K6" s="36">
        <v>12.783591219225364</v>
      </c>
      <c r="L6" s="36">
        <v>2.8864734370462863</v>
      </c>
      <c r="M6" s="36">
        <v>1.70904787963208</v>
      </c>
      <c r="O6" s="536"/>
    </row>
    <row r="7" spans="1:15" ht="12.75" customHeight="1">
      <c r="A7" s="6">
        <v>2008</v>
      </c>
      <c r="B7" s="36">
        <v>8.368485386479259</v>
      </c>
      <c r="C7" s="36">
        <v>2.3895331638966106</v>
      </c>
      <c r="D7" s="36">
        <v>22.084260201758074</v>
      </c>
      <c r="E7" s="36">
        <v>18.73434435925423</v>
      </c>
      <c r="F7" s="36">
        <v>29.716740922618239</v>
      </c>
      <c r="G7" s="36">
        <v>38.188340120527457</v>
      </c>
      <c r="H7" s="36">
        <v>22.802316347839131</v>
      </c>
      <c r="I7" s="36">
        <v>25.512821176985522</v>
      </c>
      <c r="J7" s="36">
        <v>14.94737112073263</v>
      </c>
      <c r="K7" s="36">
        <v>13.613790494294065</v>
      </c>
      <c r="L7" s="36">
        <v>2.0808260205716649</v>
      </c>
      <c r="M7" s="36">
        <v>1.5611706850432887</v>
      </c>
      <c r="O7" s="536"/>
    </row>
    <row r="8" spans="1:15" ht="12.75" customHeight="1">
      <c r="A8" s="6">
        <v>2009</v>
      </c>
      <c r="B8" s="36">
        <v>9.1138292005569852</v>
      </c>
      <c r="C8" s="36">
        <v>4.1274125233242387</v>
      </c>
      <c r="D8" s="36">
        <v>24.349642974256426</v>
      </c>
      <c r="E8" s="36">
        <v>20.098921663608333</v>
      </c>
      <c r="F8" s="36">
        <v>28.156238294705499</v>
      </c>
      <c r="G8" s="36">
        <v>34.139974747362153</v>
      </c>
      <c r="H8" s="36">
        <v>19.598666642376291</v>
      </c>
      <c r="I8" s="36">
        <v>25.758072185726554</v>
      </c>
      <c r="J8" s="36">
        <v>15.827213567845511</v>
      </c>
      <c r="K8" s="36">
        <v>13.915272927096451</v>
      </c>
      <c r="L8" s="36">
        <v>2.954409320258041</v>
      </c>
      <c r="M8" s="36">
        <v>1.9603459528822749</v>
      </c>
      <c r="O8" s="536"/>
    </row>
    <row r="9" spans="1:15" ht="12.75" customHeight="1">
      <c r="A9" s="6">
        <v>2010</v>
      </c>
      <c r="B9" s="36">
        <v>10.125628549125191</v>
      </c>
      <c r="C9" s="36">
        <v>4.2519665558608466</v>
      </c>
      <c r="D9" s="36">
        <v>22.820351954479118</v>
      </c>
      <c r="E9" s="36">
        <v>21.633304135583554</v>
      </c>
      <c r="F9" s="36">
        <v>27.359262036136222</v>
      </c>
      <c r="G9" s="36">
        <v>36.951687328311266</v>
      </c>
      <c r="H9" s="36">
        <v>20.368233562137274</v>
      </c>
      <c r="I9" s="36">
        <v>22.841116612765962</v>
      </c>
      <c r="J9" s="36">
        <v>16.604228339357942</v>
      </c>
      <c r="K9" s="36">
        <v>12.924016837559554</v>
      </c>
      <c r="L9" s="36">
        <v>2.7222955587632751</v>
      </c>
      <c r="M9" s="36">
        <v>1.397908529921265</v>
      </c>
      <c r="O9" s="536"/>
    </row>
    <row r="10" spans="1:15" ht="12.75" customHeight="1">
      <c r="A10" s="6">
        <v>2011</v>
      </c>
      <c r="B10" s="36">
        <v>9.5825546972557873</v>
      </c>
      <c r="C10" s="36">
        <v>3.7558661544906542</v>
      </c>
      <c r="D10" s="36">
        <v>23.585341909896997</v>
      </c>
      <c r="E10" s="36">
        <v>21.653349198656439</v>
      </c>
      <c r="F10" s="36">
        <v>27.296971743281123</v>
      </c>
      <c r="G10" s="36">
        <v>34.075063610323269</v>
      </c>
      <c r="H10" s="36">
        <v>20.787113702007289</v>
      </c>
      <c r="I10" s="36">
        <v>25.555960881227978</v>
      </c>
      <c r="J10" s="36">
        <v>14.621702513467131</v>
      </c>
      <c r="K10" s="36">
        <v>12.664081145084568</v>
      </c>
      <c r="L10" s="36">
        <v>4.1263154340908992</v>
      </c>
      <c r="M10" s="36">
        <v>2.29567901021613</v>
      </c>
      <c r="O10" s="536"/>
    </row>
    <row r="11" spans="1:15" ht="12.75" customHeight="1">
      <c r="A11" s="6" t="s">
        <v>92</v>
      </c>
      <c r="B11" s="36">
        <v>10.775328179254878</v>
      </c>
      <c r="C11" s="36">
        <v>3.2047822311054679</v>
      </c>
      <c r="D11" s="36">
        <v>23.028569452206707</v>
      </c>
      <c r="E11" s="36">
        <v>21.710141974049428</v>
      </c>
      <c r="F11" s="36">
        <v>24.915580068298283</v>
      </c>
      <c r="G11" s="36">
        <v>33.872271115373685</v>
      </c>
      <c r="H11" s="36">
        <v>18.166782854536972</v>
      </c>
      <c r="I11" s="36">
        <v>24.564989576725203</v>
      </c>
      <c r="J11" s="36">
        <v>18.40723130541048</v>
      </c>
      <c r="K11" s="36">
        <v>14.129457850855415</v>
      </c>
      <c r="L11" s="36">
        <v>4.70650814029384</v>
      </c>
      <c r="M11" s="36">
        <v>2.5183572518918904</v>
      </c>
      <c r="O11" s="536"/>
    </row>
    <row r="12" spans="1:15" ht="12.75" customHeight="1">
      <c r="A12" s="6" t="s">
        <v>93</v>
      </c>
      <c r="B12" s="36">
        <v>12.795828319293999</v>
      </c>
      <c r="C12" s="36">
        <v>4.9434436531210704</v>
      </c>
      <c r="D12" s="36">
        <v>22.1018852787806</v>
      </c>
      <c r="E12" s="36">
        <v>17.595307917888601</v>
      </c>
      <c r="F12" s="36">
        <v>20.657841957480901</v>
      </c>
      <c r="G12" s="36">
        <v>29.116045245077501</v>
      </c>
      <c r="H12" s="36">
        <v>28.279181708784598</v>
      </c>
      <c r="I12" s="36">
        <v>37.033933808127401</v>
      </c>
      <c r="J12" s="36">
        <v>10.9907741676695</v>
      </c>
      <c r="K12" s="36">
        <v>8.6719731881022195</v>
      </c>
      <c r="L12" s="36">
        <v>5.1744885679903696</v>
      </c>
      <c r="M12" s="36">
        <v>2.6392961876832799</v>
      </c>
      <c r="O12" s="536"/>
    </row>
    <row r="13" spans="1:15" ht="12.75" customHeight="1">
      <c r="A13" s="6">
        <v>2013</v>
      </c>
      <c r="B13" s="36">
        <v>12.714776632302399</v>
      </c>
      <c r="C13" s="36">
        <v>5.4766734279918898</v>
      </c>
      <c r="D13" s="36">
        <v>23.176785032455101</v>
      </c>
      <c r="E13" s="36">
        <v>20.973630831643</v>
      </c>
      <c r="F13" s="36">
        <v>22.985872470408601</v>
      </c>
      <c r="G13" s="36">
        <v>27.139959432048698</v>
      </c>
      <c r="H13" s="36">
        <v>25.2386407025582</v>
      </c>
      <c r="I13" s="36">
        <v>34.036511156186599</v>
      </c>
      <c r="J13" s="36">
        <v>11.1492936235204</v>
      </c>
      <c r="K13" s="36">
        <v>9.6551724137930997</v>
      </c>
      <c r="L13" s="36">
        <v>4.7346315387552496</v>
      </c>
      <c r="M13" s="36">
        <v>2.7180527383367101</v>
      </c>
      <c r="O13" s="536"/>
    </row>
    <row r="14" spans="1:15" ht="12.75" customHeight="1">
      <c r="A14" s="6">
        <v>2014</v>
      </c>
      <c r="B14" s="36">
        <v>14.749795819312601</v>
      </c>
      <c r="C14" s="36">
        <v>6.2717770113463303</v>
      </c>
      <c r="D14" s="36">
        <v>20.996488827322199</v>
      </c>
      <c r="E14" s="36">
        <v>17.7228115117749</v>
      </c>
      <c r="F14" s="36">
        <v>21.3643171470402</v>
      </c>
      <c r="G14" s="36">
        <v>29.3796389155181</v>
      </c>
      <c r="H14" s="36">
        <v>26.641429556839402</v>
      </c>
      <c r="I14" s="36">
        <v>32.301095796083104</v>
      </c>
      <c r="J14" s="36">
        <v>11.5197559055231</v>
      </c>
      <c r="K14" s="36">
        <v>11.310307137689801</v>
      </c>
      <c r="L14" s="36">
        <v>4.72821274396237</v>
      </c>
      <c r="M14" s="36">
        <v>3.0143696275877501</v>
      </c>
      <c r="O14" s="536"/>
    </row>
    <row r="15" spans="1:15" ht="12.75" customHeight="1">
      <c r="A15" s="6">
        <v>2015</v>
      </c>
      <c r="B15" s="36">
        <v>15.634163879652013</v>
      </c>
      <c r="C15" s="36">
        <v>6.5465774116643765</v>
      </c>
      <c r="D15" s="36">
        <v>22.393018526632314</v>
      </c>
      <c r="E15" s="36">
        <v>23.96979080480504</v>
      </c>
      <c r="F15" s="36">
        <v>22.66896022987763</v>
      </c>
      <c r="G15" s="36">
        <v>29.088609437700075</v>
      </c>
      <c r="H15" s="36">
        <v>23.438638861106551</v>
      </c>
      <c r="I15" s="36">
        <v>27.454107535367683</v>
      </c>
      <c r="J15" s="36">
        <v>9.7189728732913565</v>
      </c>
      <c r="K15" s="36">
        <v>9.6934117057406208</v>
      </c>
      <c r="L15" s="36">
        <v>6.1462456294394459</v>
      </c>
      <c r="M15" s="36">
        <v>3.2475031047258338</v>
      </c>
      <c r="O15" s="536"/>
    </row>
    <row r="16" spans="1:15" ht="12.75" customHeight="1">
      <c r="A16" s="6">
        <v>2016</v>
      </c>
      <c r="B16" s="36">
        <v>13.718726999999999</v>
      </c>
      <c r="C16" s="36">
        <v>6.8375880000000002</v>
      </c>
      <c r="D16" s="36">
        <v>25.066223999999998</v>
      </c>
      <c r="E16" s="36">
        <v>23.775732999999999</v>
      </c>
      <c r="F16" s="36">
        <v>19.883347000000001</v>
      </c>
      <c r="G16" s="36">
        <v>28.357248999999999</v>
      </c>
      <c r="H16" s="36">
        <v>24.580078</v>
      </c>
      <c r="I16" s="36">
        <v>28.269058999999999</v>
      </c>
      <c r="J16" s="36">
        <v>11.424353999999999</v>
      </c>
      <c r="K16" s="36">
        <v>9.9813489999999998</v>
      </c>
      <c r="L16" s="36">
        <v>5.3272700000000004</v>
      </c>
      <c r="M16" s="36">
        <v>2.7790219999999999</v>
      </c>
      <c r="O16" s="536"/>
    </row>
    <row r="17" spans="1:13" ht="6" customHeight="1">
      <c r="A17" s="200"/>
      <c r="B17" s="200"/>
      <c r="C17" s="200"/>
      <c r="D17" s="200"/>
      <c r="E17" s="200"/>
      <c r="F17" s="200"/>
      <c r="G17" s="200"/>
      <c r="H17" s="200"/>
      <c r="I17" s="200"/>
      <c r="J17" s="200"/>
      <c r="K17" s="200"/>
      <c r="L17" s="200"/>
      <c r="M17" s="200"/>
    </row>
    <row r="18" spans="1:13" s="92" customFormat="1" ht="39.75" customHeight="1">
      <c r="A18" s="867" t="s">
        <v>375</v>
      </c>
      <c r="B18" s="823"/>
      <c r="C18" s="823"/>
      <c r="D18" s="823"/>
      <c r="E18" s="823"/>
      <c r="F18" s="823"/>
      <c r="G18" s="823"/>
      <c r="H18" s="854"/>
      <c r="I18" s="854"/>
      <c r="J18" s="854"/>
      <c r="K18" s="854"/>
      <c r="L18" s="854"/>
      <c r="M18" s="854"/>
    </row>
    <row r="19" spans="1:13" s="42" customFormat="1" ht="6" customHeight="1">
      <c r="A19" s="106" t="s">
        <v>40</v>
      </c>
      <c r="B19" s="84"/>
      <c r="C19" s="84"/>
      <c r="D19" s="84"/>
      <c r="E19" s="84"/>
      <c r="F19" s="84"/>
      <c r="G19" s="84"/>
      <c r="H19" s="84"/>
      <c r="I19" s="84"/>
      <c r="J19" s="84"/>
      <c r="K19" s="107"/>
    </row>
    <row r="20" spans="1:13" s="42" customFormat="1" ht="12.75" customHeight="1">
      <c r="A20" s="801" t="s">
        <v>200</v>
      </c>
      <c r="B20" s="801"/>
      <c r="C20" s="801"/>
      <c r="D20" s="801"/>
      <c r="E20" s="801"/>
      <c r="F20" s="801"/>
      <c r="G20" s="801"/>
      <c r="H20" s="793"/>
      <c r="I20" s="793"/>
      <c r="J20" s="793"/>
      <c r="K20" s="793"/>
      <c r="L20" s="793"/>
      <c r="M20" s="793"/>
    </row>
    <row r="21" spans="1:13">
      <c r="B21" s="444"/>
      <c r="C21" s="444"/>
      <c r="D21" s="444"/>
      <c r="E21" s="444"/>
      <c r="F21" s="444"/>
      <c r="G21" s="444"/>
      <c r="H21" s="444"/>
      <c r="I21" s="444"/>
      <c r="J21" s="444"/>
      <c r="K21" s="444"/>
      <c r="L21" s="444"/>
      <c r="M21" s="444"/>
    </row>
    <row r="22" spans="1:13">
      <c r="B22" s="444"/>
      <c r="C22" s="444"/>
      <c r="D22" s="444"/>
      <c r="E22" s="444"/>
      <c r="F22" s="444"/>
      <c r="G22" s="444"/>
      <c r="H22" s="444"/>
      <c r="I22" s="444"/>
      <c r="J22" s="444"/>
      <c r="K22" s="444"/>
      <c r="L22" s="444"/>
      <c r="M22" s="444"/>
    </row>
    <row r="23" spans="1:13" ht="12" customHeight="1"/>
  </sheetData>
  <mergeCells count="10">
    <mergeCell ref="K1:N1"/>
    <mergeCell ref="A20:M20"/>
    <mergeCell ref="A18:M18"/>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O20"/>
  <sheetViews>
    <sheetView workbookViewId="0">
      <pane ySplit="4" topLeftCell="A5" activePane="bottomLeft" state="frozen"/>
      <selection activeCell="A17" sqref="A17:XFD18"/>
      <selection pane="bottomLeft" activeCell="D26" sqref="D26"/>
    </sheetView>
  </sheetViews>
  <sheetFormatPr defaultColWidth="9.140625" defaultRowHeight="12.75"/>
  <cols>
    <col min="1" max="1" width="6.7109375" style="20" customWidth="1"/>
    <col min="2" max="26" width="8.7109375" style="20" customWidth="1"/>
    <col min="27" max="16384" width="9.140625" style="20"/>
  </cols>
  <sheetData>
    <row r="1" spans="1:15" s="94" customFormat="1" ht="30" customHeight="1">
      <c r="A1" s="142"/>
      <c r="B1" s="143"/>
      <c r="C1" s="143"/>
      <c r="D1" s="143"/>
      <c r="E1" s="143"/>
      <c r="F1" s="143"/>
      <c r="G1" s="143"/>
      <c r="H1" s="143"/>
      <c r="I1" s="143"/>
      <c r="J1" s="143"/>
      <c r="K1" s="774" t="s">
        <v>354</v>
      </c>
      <c r="L1" s="775"/>
      <c r="M1" s="775"/>
      <c r="N1" s="817"/>
    </row>
    <row r="2" spans="1:15" s="140" customFormat="1" ht="30" customHeight="1">
      <c r="A2" s="803" t="s">
        <v>440</v>
      </c>
      <c r="B2" s="803"/>
      <c r="C2" s="803"/>
      <c r="D2" s="803"/>
      <c r="E2" s="803"/>
      <c r="F2" s="803"/>
      <c r="G2" s="803"/>
      <c r="H2" s="818"/>
      <c r="I2" s="818"/>
      <c r="J2" s="818"/>
      <c r="K2" s="818"/>
      <c r="L2" s="818"/>
      <c r="M2" s="818"/>
    </row>
    <row r="3" spans="1:15" ht="15" customHeight="1">
      <c r="B3" s="778" t="s">
        <v>116</v>
      </c>
      <c r="C3" s="791"/>
      <c r="D3" s="778" t="s">
        <v>117</v>
      </c>
      <c r="E3" s="791"/>
      <c r="F3" s="778" t="s">
        <v>118</v>
      </c>
      <c r="G3" s="791"/>
      <c r="H3" s="778" t="s">
        <v>119</v>
      </c>
      <c r="I3" s="791"/>
      <c r="J3" s="778" t="s">
        <v>120</v>
      </c>
      <c r="K3" s="791"/>
      <c r="L3" s="778" t="s">
        <v>36</v>
      </c>
      <c r="M3" s="791"/>
    </row>
    <row r="4" spans="1:15"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5" ht="6" customHeight="1">
      <c r="A5" s="355"/>
      <c r="B5" s="408"/>
      <c r="C5" s="408"/>
      <c r="D5" s="408"/>
      <c r="E5" s="408"/>
      <c r="F5" s="408"/>
      <c r="G5" s="408"/>
      <c r="H5" s="408"/>
      <c r="I5" s="408"/>
      <c r="J5" s="408"/>
      <c r="K5" s="408"/>
      <c r="L5" s="408"/>
      <c r="M5" s="408"/>
    </row>
    <row r="6" spans="1:15" ht="12.75" customHeight="1">
      <c r="A6" s="6">
        <v>2007</v>
      </c>
      <c r="B6" s="36">
        <v>11.727559765448801</v>
      </c>
      <c r="C6" s="36">
        <v>5.5343511450381699</v>
      </c>
      <c r="D6" s="36">
        <v>30.807397383852098</v>
      </c>
      <c r="E6" s="36">
        <v>25.5725190839695</v>
      </c>
      <c r="F6" s="36">
        <v>25.620207487595898</v>
      </c>
      <c r="G6" s="36">
        <v>35.877862595419799</v>
      </c>
      <c r="H6" s="36">
        <v>20.387911592241799</v>
      </c>
      <c r="I6" s="36">
        <v>24.713740458015302</v>
      </c>
      <c r="J6" s="36">
        <v>9.9233198015336104</v>
      </c>
      <c r="K6" s="36">
        <v>7.2041984732824398</v>
      </c>
      <c r="L6" s="36">
        <v>1.53360396932792</v>
      </c>
      <c r="M6" s="36">
        <v>1.09732824427481</v>
      </c>
      <c r="O6" s="536"/>
    </row>
    <row r="7" spans="1:15" ht="12.75" customHeight="1">
      <c r="A7" s="6">
        <v>2008</v>
      </c>
      <c r="B7" s="36">
        <v>14.0519730510106</v>
      </c>
      <c r="C7" s="36">
        <v>4.7769028871391104</v>
      </c>
      <c r="D7" s="36">
        <v>30.0769971126083</v>
      </c>
      <c r="E7" s="36">
        <v>25.144356955380601</v>
      </c>
      <c r="F7" s="36">
        <v>25.697786333012498</v>
      </c>
      <c r="G7" s="36">
        <v>36.325459317585299</v>
      </c>
      <c r="H7" s="36">
        <v>17.901828681424401</v>
      </c>
      <c r="I7" s="36">
        <v>25.616797900262501</v>
      </c>
      <c r="J7" s="36">
        <v>10.6352261790183</v>
      </c>
      <c r="K7" s="36">
        <v>7.40157480314961</v>
      </c>
      <c r="L7" s="36">
        <v>1.6361886429258901</v>
      </c>
      <c r="M7" s="36">
        <v>0.73490813648293996</v>
      </c>
      <c r="O7" s="536"/>
    </row>
    <row r="8" spans="1:15" ht="12.75" customHeight="1">
      <c r="A8" s="6">
        <v>2009</v>
      </c>
      <c r="B8" s="36">
        <v>16.761095372993399</v>
      </c>
      <c r="C8" s="36">
        <v>6.7622950819672099</v>
      </c>
      <c r="D8" s="36">
        <v>31.397544853635502</v>
      </c>
      <c r="E8" s="36">
        <v>25.9733606557377</v>
      </c>
      <c r="F8" s="36">
        <v>25.118035882908401</v>
      </c>
      <c r="G8" s="36">
        <v>32.735655737704903</v>
      </c>
      <c r="H8" s="36">
        <v>15.6751652502361</v>
      </c>
      <c r="I8" s="36">
        <v>24.590163934426201</v>
      </c>
      <c r="J8" s="36">
        <v>9.4428706326723297</v>
      </c>
      <c r="K8" s="36">
        <v>8.6577868852458995</v>
      </c>
      <c r="L8" s="36">
        <v>1.6052880075542999</v>
      </c>
      <c r="M8" s="36">
        <v>1.28073770491803</v>
      </c>
      <c r="O8" s="536"/>
    </row>
    <row r="9" spans="1:15" ht="12.75" customHeight="1">
      <c r="A9" s="6">
        <v>2010</v>
      </c>
      <c r="B9" s="36">
        <v>18.106796116504899</v>
      </c>
      <c r="C9" s="36">
        <v>7.5</v>
      </c>
      <c r="D9" s="36">
        <v>30.097087378640801</v>
      </c>
      <c r="E9" s="36">
        <v>28.563829787233999</v>
      </c>
      <c r="F9" s="36">
        <v>22.621359223300999</v>
      </c>
      <c r="G9" s="36">
        <v>30.106382978723399</v>
      </c>
      <c r="H9" s="36">
        <v>15.5339805825243</v>
      </c>
      <c r="I9" s="36">
        <v>24.0425531914894</v>
      </c>
      <c r="J9" s="36">
        <v>11.7961165048544</v>
      </c>
      <c r="K9" s="36">
        <v>8.7234042553191493</v>
      </c>
      <c r="L9" s="36">
        <v>1.84466019417476</v>
      </c>
      <c r="M9" s="36">
        <v>1.0638297872340401</v>
      </c>
      <c r="O9" s="536"/>
    </row>
    <row r="10" spans="1:15" ht="12.75" customHeight="1">
      <c r="A10" s="6">
        <v>2011</v>
      </c>
      <c r="B10" s="36">
        <v>19.091400757165999</v>
      </c>
      <c r="C10" s="36">
        <v>5.13698630136986</v>
      </c>
      <c r="D10" s="36">
        <v>29.367225527312101</v>
      </c>
      <c r="E10" s="36">
        <v>25.742009132420101</v>
      </c>
      <c r="F10" s="36">
        <v>24.716062736614401</v>
      </c>
      <c r="G10" s="36">
        <v>34.1324200913242</v>
      </c>
      <c r="H10" s="36">
        <v>15.197404002163299</v>
      </c>
      <c r="I10" s="36">
        <v>23.287671232876701</v>
      </c>
      <c r="J10" s="36">
        <v>8.9778258518117902</v>
      </c>
      <c r="K10" s="36">
        <v>10.5022831050228</v>
      </c>
      <c r="L10" s="36">
        <v>2.6500811249324001</v>
      </c>
      <c r="M10" s="36">
        <v>1.1986301369862999</v>
      </c>
      <c r="O10" s="536"/>
    </row>
    <row r="11" spans="1:15" ht="12.75" customHeight="1">
      <c r="A11" s="6" t="s">
        <v>92</v>
      </c>
      <c r="B11" s="36">
        <v>19.418604651162799</v>
      </c>
      <c r="C11" s="36">
        <v>7.1603427172582599</v>
      </c>
      <c r="D11" s="36">
        <v>29.011627906976699</v>
      </c>
      <c r="E11" s="36">
        <v>27.662178702570401</v>
      </c>
      <c r="F11" s="36">
        <v>21.6860465116279</v>
      </c>
      <c r="G11" s="36">
        <v>31.334149326805399</v>
      </c>
      <c r="H11" s="36">
        <v>15.8139534883721</v>
      </c>
      <c r="I11" s="36">
        <v>21.297429620563001</v>
      </c>
      <c r="J11" s="36">
        <v>10.6976744186047</v>
      </c>
      <c r="K11" s="36">
        <v>10.2203182374541</v>
      </c>
      <c r="L11" s="36">
        <v>3.3720930232558102</v>
      </c>
      <c r="M11" s="36">
        <v>2.32558139534884</v>
      </c>
      <c r="O11" s="536"/>
    </row>
    <row r="12" spans="1:15" ht="12.75" customHeight="1">
      <c r="A12" s="6" t="s">
        <v>93</v>
      </c>
      <c r="B12" s="36">
        <v>19.84375</v>
      </c>
      <c r="C12" s="36">
        <v>6.8455640744797401</v>
      </c>
      <c r="D12" s="36">
        <v>25.3645833333333</v>
      </c>
      <c r="E12" s="36">
        <v>22.7820372398686</v>
      </c>
      <c r="F12" s="36">
        <v>19.21875</v>
      </c>
      <c r="G12" s="36">
        <v>29.408543263964901</v>
      </c>
      <c r="H12" s="36">
        <v>23.0729166666667</v>
      </c>
      <c r="I12" s="36">
        <v>32.4753559693319</v>
      </c>
      <c r="J12" s="36">
        <v>9.1145833333333304</v>
      </c>
      <c r="K12" s="36">
        <v>7.0646221248630896</v>
      </c>
      <c r="L12" s="36">
        <v>3.3854166666666701</v>
      </c>
      <c r="M12" s="36">
        <v>1.42387732749179</v>
      </c>
      <c r="O12" s="536"/>
    </row>
    <row r="13" spans="1:15" ht="12.75" customHeight="1">
      <c r="A13" s="6">
        <v>2013</v>
      </c>
      <c r="B13" s="36">
        <v>23.203926818384598</v>
      </c>
      <c r="C13" s="36">
        <v>8.6115142718916307</v>
      </c>
      <c r="D13" s="36">
        <v>26.461401160196299</v>
      </c>
      <c r="E13" s="36">
        <v>24.092888243831599</v>
      </c>
      <c r="F13" s="36">
        <v>19.410977242302501</v>
      </c>
      <c r="G13" s="36">
        <v>26.318335752298001</v>
      </c>
      <c r="H13" s="36">
        <v>19.589468987059298</v>
      </c>
      <c r="I13" s="36">
        <v>30.624092888243801</v>
      </c>
      <c r="J13" s="36">
        <v>8.4783578759482392</v>
      </c>
      <c r="K13" s="36">
        <v>8.2244799225931295</v>
      </c>
      <c r="L13" s="36">
        <v>2.8558679161088798</v>
      </c>
      <c r="M13" s="36">
        <v>2.1286889211417499</v>
      </c>
      <c r="O13" s="536"/>
    </row>
    <row r="14" spans="1:15" ht="12.75" customHeight="1">
      <c r="A14" s="6">
        <v>2014</v>
      </c>
      <c r="B14" s="36">
        <v>23.8708322183608</v>
      </c>
      <c r="C14" s="36">
        <v>9.4280909745675707</v>
      </c>
      <c r="D14" s="36">
        <v>25.490081305740201</v>
      </c>
      <c r="E14" s="36">
        <v>23.723434187735901</v>
      </c>
      <c r="F14" s="36">
        <v>19.6247657812171</v>
      </c>
      <c r="G14" s="36">
        <v>26.314244160506099</v>
      </c>
      <c r="H14" s="36">
        <v>18.730419153277399</v>
      </c>
      <c r="I14" s="36">
        <v>31.576023291545599</v>
      </c>
      <c r="J14" s="36">
        <v>8.2637374610792005</v>
      </c>
      <c r="K14" s="36">
        <v>7.4352262000006801</v>
      </c>
      <c r="L14" s="36">
        <v>4.0201640803252801</v>
      </c>
      <c r="M14" s="36">
        <v>1.52298118564415</v>
      </c>
      <c r="O14" s="536"/>
    </row>
    <row r="15" spans="1:15" ht="12.75" customHeight="1">
      <c r="A15" s="6">
        <v>2015</v>
      </c>
      <c r="B15" s="36">
        <v>23.411499680506019</v>
      </c>
      <c r="C15" s="36">
        <v>9.6760649864203305</v>
      </c>
      <c r="D15" s="36">
        <v>25.878193986405201</v>
      </c>
      <c r="E15" s="36">
        <v>27.747702839145568</v>
      </c>
      <c r="F15" s="36">
        <v>17.668912406963354</v>
      </c>
      <c r="G15" s="36">
        <v>25.656545147333553</v>
      </c>
      <c r="H15" s="36">
        <v>19.16220589217372</v>
      </c>
      <c r="I15" s="36">
        <v>26.769934302020005</v>
      </c>
      <c r="J15" s="36">
        <v>10.350856653321262</v>
      </c>
      <c r="K15" s="36">
        <v>7.9009394160613224</v>
      </c>
      <c r="L15" s="36">
        <v>3.5283313806286012</v>
      </c>
      <c r="M15" s="36">
        <v>2.2488133090189781</v>
      </c>
      <c r="O15" s="536"/>
    </row>
    <row r="16" spans="1:15" ht="12.75" customHeight="1">
      <c r="A16" s="6">
        <v>2016</v>
      </c>
      <c r="B16" s="36">
        <v>25.718122000000001</v>
      </c>
      <c r="C16" s="36">
        <v>9.7731130000000004</v>
      </c>
      <c r="D16" s="36">
        <v>28.136866000000001</v>
      </c>
      <c r="E16" s="36">
        <v>28.807728000000001</v>
      </c>
      <c r="F16" s="36">
        <v>17.519262000000001</v>
      </c>
      <c r="G16" s="36">
        <v>27.810134999999999</v>
      </c>
      <c r="H16" s="36">
        <v>17.728186999999998</v>
      </c>
      <c r="I16" s="36">
        <v>23.577448</v>
      </c>
      <c r="J16" s="36">
        <v>7.4214669999999998</v>
      </c>
      <c r="K16" s="36">
        <v>7.7667830000000002</v>
      </c>
      <c r="L16" s="36">
        <v>3.4760960000000001</v>
      </c>
      <c r="M16" s="36">
        <v>2.2647930000000001</v>
      </c>
      <c r="O16" s="536"/>
    </row>
    <row r="17" spans="1:13" ht="6" customHeight="1">
      <c r="A17" s="200"/>
      <c r="B17" s="200"/>
      <c r="C17" s="200"/>
      <c r="D17" s="200"/>
      <c r="E17" s="200"/>
      <c r="F17" s="200"/>
      <c r="G17" s="200"/>
      <c r="H17" s="200"/>
      <c r="I17" s="200"/>
      <c r="J17" s="200"/>
      <c r="K17" s="200"/>
      <c r="L17" s="200"/>
      <c r="M17" s="200"/>
    </row>
    <row r="18" spans="1:13" ht="41.25" customHeight="1">
      <c r="A18" s="867" t="s">
        <v>375</v>
      </c>
      <c r="B18" s="823"/>
      <c r="C18" s="823"/>
      <c r="D18" s="823"/>
      <c r="E18" s="823"/>
      <c r="F18" s="823"/>
      <c r="G18" s="823"/>
      <c r="H18" s="854"/>
      <c r="I18" s="854"/>
      <c r="J18" s="854"/>
      <c r="K18" s="854"/>
      <c r="L18" s="854"/>
      <c r="M18" s="854"/>
    </row>
    <row r="19" spans="1:13" s="42" customFormat="1" ht="6" customHeight="1">
      <c r="A19" s="106" t="s">
        <v>40</v>
      </c>
      <c r="B19" s="84"/>
      <c r="C19" s="84"/>
      <c r="D19" s="84"/>
      <c r="E19" s="84"/>
      <c r="F19" s="84"/>
      <c r="G19" s="84"/>
      <c r="H19" s="84"/>
      <c r="I19" s="84"/>
      <c r="J19" s="84"/>
      <c r="K19" s="107"/>
    </row>
    <row r="20" spans="1:13" s="42" customFormat="1" ht="12.75" customHeight="1">
      <c r="A20" s="801" t="s">
        <v>200</v>
      </c>
      <c r="B20" s="801"/>
      <c r="C20" s="801"/>
      <c r="D20" s="801"/>
      <c r="E20" s="801"/>
      <c r="F20" s="801"/>
      <c r="G20" s="801"/>
      <c r="H20" s="793"/>
      <c r="I20" s="793"/>
      <c r="J20" s="793"/>
      <c r="K20" s="793"/>
      <c r="L20" s="793"/>
      <c r="M20" s="793"/>
    </row>
  </sheetData>
  <mergeCells count="10">
    <mergeCell ref="K1:N1"/>
    <mergeCell ref="A20:M20"/>
    <mergeCell ref="A18:M18"/>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O23"/>
  <sheetViews>
    <sheetView workbookViewId="0">
      <pane ySplit="4" topLeftCell="A5" activePane="bottomLeft" state="frozen"/>
      <selection activeCell="A17" sqref="A17:XFD18"/>
      <selection pane="bottomLeft" activeCell="C22" sqref="C22"/>
    </sheetView>
  </sheetViews>
  <sheetFormatPr defaultColWidth="9.140625" defaultRowHeight="12.75"/>
  <cols>
    <col min="1" max="1" width="6.7109375" style="20" customWidth="1"/>
    <col min="2" max="26" width="8.7109375" style="20" customWidth="1"/>
    <col min="27" max="16384" width="9.140625" style="20"/>
  </cols>
  <sheetData>
    <row r="1" spans="1:15" s="94" customFormat="1" ht="30" customHeight="1">
      <c r="A1" s="142"/>
      <c r="B1" s="561"/>
      <c r="C1" s="561"/>
      <c r="D1" s="561"/>
      <c r="E1" s="561"/>
      <c r="F1" s="561"/>
      <c r="G1" s="561"/>
      <c r="H1" s="561"/>
      <c r="I1" s="561"/>
      <c r="J1" s="561"/>
      <c r="K1" s="774" t="s">
        <v>354</v>
      </c>
      <c r="L1" s="775"/>
      <c r="M1" s="775"/>
      <c r="N1" s="817"/>
    </row>
    <row r="2" spans="1:15" s="564" customFormat="1" ht="30" customHeight="1">
      <c r="A2" s="803" t="s">
        <v>435</v>
      </c>
      <c r="B2" s="803"/>
      <c r="C2" s="803"/>
      <c r="D2" s="803"/>
      <c r="E2" s="803"/>
      <c r="F2" s="803"/>
      <c r="G2" s="803"/>
      <c r="H2" s="818"/>
      <c r="I2" s="818"/>
      <c r="J2" s="818"/>
      <c r="K2" s="818"/>
      <c r="L2" s="818"/>
      <c r="M2" s="818"/>
    </row>
    <row r="3" spans="1:15" ht="15" customHeight="1">
      <c r="B3" s="778" t="s">
        <v>116</v>
      </c>
      <c r="C3" s="791"/>
      <c r="D3" s="778" t="s">
        <v>117</v>
      </c>
      <c r="E3" s="791"/>
      <c r="F3" s="778" t="s">
        <v>118</v>
      </c>
      <c r="G3" s="791"/>
      <c r="H3" s="778" t="s">
        <v>119</v>
      </c>
      <c r="I3" s="791"/>
      <c r="J3" s="778" t="s">
        <v>120</v>
      </c>
      <c r="K3" s="791"/>
      <c r="L3" s="778" t="s">
        <v>36</v>
      </c>
      <c r="M3" s="791"/>
    </row>
    <row r="4" spans="1:15" ht="15" customHeight="1">
      <c r="A4" s="4" t="s">
        <v>40</v>
      </c>
      <c r="B4" s="560" t="s">
        <v>29</v>
      </c>
      <c r="C4" s="2" t="s">
        <v>30</v>
      </c>
      <c r="D4" s="560" t="s">
        <v>29</v>
      </c>
      <c r="E4" s="2" t="s">
        <v>30</v>
      </c>
      <c r="F4" s="560" t="s">
        <v>29</v>
      </c>
      <c r="G4" s="2" t="s">
        <v>30</v>
      </c>
      <c r="H4" s="560" t="s">
        <v>29</v>
      </c>
      <c r="I4" s="2" t="s">
        <v>30</v>
      </c>
      <c r="J4" s="560" t="s">
        <v>29</v>
      </c>
      <c r="K4" s="2" t="s">
        <v>30</v>
      </c>
      <c r="L4" s="560" t="s">
        <v>29</v>
      </c>
      <c r="M4" s="2" t="s">
        <v>30</v>
      </c>
    </row>
    <row r="5" spans="1:15" ht="6" customHeight="1">
      <c r="A5" s="355"/>
      <c r="B5" s="408"/>
      <c r="C5" s="408"/>
      <c r="D5" s="408"/>
      <c r="E5" s="408"/>
      <c r="F5" s="408"/>
      <c r="G5" s="408"/>
      <c r="H5" s="408"/>
      <c r="I5" s="408"/>
      <c r="J5" s="408"/>
      <c r="K5" s="408"/>
      <c r="L5" s="408"/>
      <c r="M5" s="408"/>
    </row>
    <row r="6" spans="1:15" ht="12.75" customHeight="1">
      <c r="A6" s="562">
        <v>2015</v>
      </c>
      <c r="B6" s="535">
        <v>9.4020456333595597</v>
      </c>
      <c r="C6" s="535">
        <v>2.9276453366792099</v>
      </c>
      <c r="D6" s="535">
        <v>7.86782061369001</v>
      </c>
      <c r="E6" s="535">
        <v>3.1785863655374298</v>
      </c>
      <c r="F6" s="535">
        <v>16.876475216365101</v>
      </c>
      <c r="G6" s="535">
        <v>14.930991217063999</v>
      </c>
      <c r="H6" s="535">
        <v>50.393391030684498</v>
      </c>
      <c r="I6" s="535">
        <v>67.837724801338396</v>
      </c>
      <c r="J6" s="535">
        <v>9.2840283241542103</v>
      </c>
      <c r="K6" s="535">
        <v>7.98828941865328</v>
      </c>
      <c r="L6" s="535">
        <v>6.1762391817466602</v>
      </c>
      <c r="M6" s="535">
        <v>3.13676286072773</v>
      </c>
      <c r="O6" s="536"/>
    </row>
    <row r="7" spans="1:15" ht="12.75" customHeight="1">
      <c r="A7" s="619">
        <v>2016</v>
      </c>
      <c r="B7" s="535">
        <v>7.3545769999999999</v>
      </c>
      <c r="C7" s="535">
        <v>3.212548</v>
      </c>
      <c r="D7" s="535">
        <v>7.9915510000000003</v>
      </c>
      <c r="E7" s="535">
        <v>4.3388359999999997</v>
      </c>
      <c r="F7" s="535">
        <v>16.655396</v>
      </c>
      <c r="G7" s="535">
        <v>14.732237</v>
      </c>
      <c r="H7" s="535">
        <v>51.718006000000003</v>
      </c>
      <c r="I7" s="535">
        <v>66.022733000000002</v>
      </c>
      <c r="J7" s="535">
        <v>11.297516</v>
      </c>
      <c r="K7" s="535">
        <v>8.6882370000000009</v>
      </c>
      <c r="L7" s="535">
        <v>4.9829530000000002</v>
      </c>
      <c r="M7" s="535">
        <v>3.0054090000000002</v>
      </c>
      <c r="O7" s="536"/>
    </row>
    <row r="8" spans="1:15" ht="6.75" customHeight="1">
      <c r="A8" s="268" t="s">
        <v>40</v>
      </c>
      <c r="B8" s="563"/>
      <c r="C8" s="563"/>
      <c r="D8" s="563"/>
      <c r="E8" s="563"/>
      <c r="F8" s="563"/>
      <c r="G8" s="563"/>
      <c r="H8" s="563"/>
      <c r="I8" s="563"/>
      <c r="J8" s="563"/>
      <c r="K8" s="266"/>
      <c r="L8" s="296"/>
      <c r="M8" s="296"/>
      <c r="O8" s="536"/>
    </row>
    <row r="9" spans="1:15" ht="12.75" customHeight="1">
      <c r="A9" s="801" t="s">
        <v>200</v>
      </c>
      <c r="B9" s="801"/>
      <c r="C9" s="801"/>
      <c r="D9" s="801"/>
      <c r="E9" s="801"/>
      <c r="F9" s="801"/>
      <c r="G9" s="801"/>
      <c r="H9" s="793"/>
      <c r="I9" s="793"/>
      <c r="J9" s="793"/>
      <c r="K9" s="793"/>
      <c r="L9" s="793"/>
      <c r="M9" s="793"/>
      <c r="O9" s="536"/>
    </row>
    <row r="10" spans="1:15" ht="12.75" customHeight="1">
      <c r="B10" s="444"/>
      <c r="C10" s="444"/>
      <c r="D10" s="444"/>
      <c r="E10" s="444"/>
      <c r="F10" s="444"/>
      <c r="G10" s="444"/>
      <c r="H10" s="444"/>
      <c r="I10" s="444"/>
      <c r="J10" s="444"/>
      <c r="K10" s="444"/>
      <c r="L10" s="444"/>
      <c r="M10" s="444"/>
      <c r="O10" s="536"/>
    </row>
    <row r="11" spans="1:15" ht="12.75" customHeight="1">
      <c r="B11" s="444"/>
      <c r="C11" s="444"/>
      <c r="D11" s="444"/>
      <c r="E11" s="444"/>
      <c r="F11" s="444"/>
      <c r="G11" s="444"/>
      <c r="H11" s="444"/>
      <c r="I11" s="444"/>
      <c r="J11" s="444"/>
      <c r="K11" s="444"/>
      <c r="L11" s="444"/>
      <c r="M11" s="444"/>
      <c r="O11" s="536"/>
    </row>
    <row r="12" spans="1:15" ht="12.75" customHeight="1">
      <c r="O12" s="536"/>
    </row>
    <row r="13" spans="1:15" ht="12.75" customHeight="1">
      <c r="O13" s="536"/>
    </row>
    <row r="14" spans="1:15" ht="12.75" customHeight="1">
      <c r="O14" s="536"/>
    </row>
    <row r="15" spans="1:15" ht="12.75" customHeight="1">
      <c r="O15" s="536"/>
    </row>
    <row r="16" spans="1:15" ht="12.75" customHeight="1">
      <c r="O16" s="536"/>
    </row>
    <row r="17" spans="1:13" ht="13.5" customHeight="1"/>
    <row r="18" spans="1:13" s="92" customFormat="1" ht="14.25" customHeight="1">
      <c r="A18" s="20"/>
      <c r="B18" s="20"/>
      <c r="C18" s="20"/>
      <c r="D18" s="20"/>
      <c r="E18" s="20"/>
      <c r="F18" s="20"/>
      <c r="G18" s="20"/>
      <c r="H18" s="20"/>
      <c r="I18" s="20"/>
      <c r="J18" s="20"/>
      <c r="K18" s="20"/>
      <c r="L18" s="20"/>
      <c r="M18" s="20"/>
    </row>
    <row r="19" spans="1:13" s="42" customFormat="1" ht="12" customHeight="1">
      <c r="A19" s="20"/>
      <c r="B19" s="20"/>
      <c r="C19" s="20"/>
      <c r="D19" s="20"/>
      <c r="E19" s="20"/>
      <c r="F19" s="20"/>
      <c r="G19" s="20"/>
      <c r="H19" s="20"/>
      <c r="I19" s="20"/>
      <c r="J19" s="20"/>
      <c r="K19" s="20"/>
      <c r="L19" s="20"/>
      <c r="M19" s="20"/>
    </row>
    <row r="20" spans="1:13" s="42" customFormat="1" ht="15" customHeight="1">
      <c r="A20" s="20"/>
      <c r="B20" s="20"/>
      <c r="C20" s="20"/>
      <c r="D20" s="20"/>
      <c r="E20" s="20"/>
      <c r="F20" s="20"/>
      <c r="G20" s="20"/>
      <c r="H20" s="20"/>
      <c r="I20" s="20"/>
      <c r="J20" s="20"/>
      <c r="K20" s="20"/>
      <c r="L20" s="20"/>
      <c r="M20" s="20"/>
    </row>
    <row r="23" spans="1:13" ht="12" customHeight="1"/>
  </sheetData>
  <mergeCells count="9">
    <mergeCell ref="A9:M9"/>
    <mergeCell ref="K1:N1"/>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26"/>
  <sheetViews>
    <sheetView workbookViewId="0">
      <pane ySplit="4" topLeftCell="A5" activePane="bottomLeft" state="frozen"/>
      <selection activeCell="A17" sqref="A17:XFD18"/>
      <selection pane="bottomLeft" activeCell="B28" sqref="B28"/>
    </sheetView>
  </sheetViews>
  <sheetFormatPr defaultColWidth="8.85546875" defaultRowHeight="12.75"/>
  <cols>
    <col min="1" max="1" width="6.7109375" style="4" customWidth="1"/>
    <col min="2" max="26" width="8.7109375" style="4" customWidth="1"/>
    <col min="27" max="16384" width="8.85546875" style="4"/>
  </cols>
  <sheetData>
    <row r="1" spans="1:13" s="94" customFormat="1" ht="30" customHeight="1">
      <c r="A1" s="142"/>
      <c r="B1" s="364"/>
      <c r="C1" s="364"/>
      <c r="D1" s="364"/>
      <c r="E1" s="364"/>
      <c r="F1" s="364"/>
      <c r="G1" s="364"/>
      <c r="H1" s="364"/>
      <c r="I1" s="364"/>
      <c r="J1" s="364"/>
      <c r="K1" s="774" t="s">
        <v>354</v>
      </c>
      <c r="L1" s="775"/>
      <c r="M1" s="775"/>
    </row>
    <row r="2" spans="1:13" s="148" customFormat="1" ht="42.75" customHeight="1">
      <c r="A2" s="783" t="s">
        <v>399</v>
      </c>
      <c r="B2" s="783"/>
      <c r="C2" s="783"/>
      <c r="D2" s="783"/>
      <c r="E2" s="783"/>
      <c r="F2" s="784"/>
      <c r="G2" s="784"/>
    </row>
    <row r="3" spans="1:13" ht="15" customHeight="1">
      <c r="B3" s="805" t="s">
        <v>27</v>
      </c>
      <c r="C3" s="805"/>
      <c r="D3" s="805" t="s">
        <v>26</v>
      </c>
      <c r="E3" s="805"/>
      <c r="F3" s="805" t="s">
        <v>36</v>
      </c>
      <c r="G3" s="805"/>
    </row>
    <row r="4" spans="1:13" s="360" customFormat="1" ht="15" customHeight="1">
      <c r="A4" s="360" t="s">
        <v>40</v>
      </c>
      <c r="B4" s="360" t="s">
        <v>29</v>
      </c>
      <c r="C4" s="360" t="s">
        <v>30</v>
      </c>
      <c r="D4" s="360" t="s">
        <v>29</v>
      </c>
      <c r="E4" s="360" t="s">
        <v>30</v>
      </c>
      <c r="F4" s="360" t="s">
        <v>29</v>
      </c>
      <c r="G4" s="360" t="s">
        <v>30</v>
      </c>
    </row>
    <row r="5" spans="1:13" ht="6" customHeight="1">
      <c r="A5" s="355"/>
      <c r="B5" s="325"/>
      <c r="C5" s="325"/>
      <c r="D5" s="325"/>
      <c r="E5" s="325"/>
      <c r="F5" s="325"/>
      <c r="G5" s="325"/>
    </row>
    <row r="6" spans="1:13" ht="12.75" customHeight="1">
      <c r="A6" s="6">
        <v>2004</v>
      </c>
      <c r="B6" s="28">
        <v>42.06</v>
      </c>
      <c r="C6" s="28">
        <v>26.703246456332899</v>
      </c>
      <c r="D6" s="28">
        <v>57.17</v>
      </c>
      <c r="E6" s="28">
        <v>72.656607224508505</v>
      </c>
      <c r="F6" s="28">
        <v>0.78</v>
      </c>
      <c r="G6" s="28">
        <v>0.64014631915866504</v>
      </c>
    </row>
    <row r="7" spans="1:13" ht="12.75" customHeight="1">
      <c r="A7" s="6">
        <v>2005</v>
      </c>
      <c r="B7" s="28">
        <v>46.73</v>
      </c>
      <c r="C7" s="28">
        <v>38.3408071748879</v>
      </c>
      <c r="D7" s="28">
        <v>52.45</v>
      </c>
      <c r="E7" s="28">
        <v>60.807174887892401</v>
      </c>
      <c r="F7" s="28">
        <v>0.81</v>
      </c>
      <c r="G7" s="28">
        <v>0.85201793721973096</v>
      </c>
    </row>
    <row r="8" spans="1:13" ht="12.75" customHeight="1">
      <c r="A8" s="6">
        <v>2006</v>
      </c>
      <c r="B8" s="28">
        <v>52.33</v>
      </c>
      <c r="C8" s="28">
        <v>37.921653971708402</v>
      </c>
      <c r="D8" s="28">
        <v>47</v>
      </c>
      <c r="E8" s="28">
        <v>61.262241566920601</v>
      </c>
      <c r="F8" s="28">
        <v>0.67</v>
      </c>
      <c r="G8" s="28">
        <v>0.81610446137105597</v>
      </c>
    </row>
    <row r="9" spans="1:13" ht="12.75" customHeight="1">
      <c r="A9" s="6">
        <v>2007</v>
      </c>
      <c r="B9" s="28">
        <v>50.54</v>
      </c>
      <c r="C9" s="28">
        <v>41.964711492608501</v>
      </c>
      <c r="D9" s="28">
        <v>40.58</v>
      </c>
      <c r="E9" s="28">
        <v>48.068669527897001</v>
      </c>
      <c r="F9" s="28">
        <v>8.8800000000000008</v>
      </c>
      <c r="G9" s="28">
        <v>9.9666189794945197</v>
      </c>
    </row>
    <row r="10" spans="1:13" ht="12.75" customHeight="1">
      <c r="A10" s="6">
        <v>2008</v>
      </c>
      <c r="B10" s="28">
        <v>48.75</v>
      </c>
      <c r="C10" s="28">
        <v>41.123949579831901</v>
      </c>
      <c r="D10" s="28">
        <v>41.72</v>
      </c>
      <c r="E10" s="28">
        <v>50.787815126050397</v>
      </c>
      <c r="F10" s="28">
        <v>9.5299999999999994</v>
      </c>
      <c r="G10" s="28">
        <v>8.0882352941176503</v>
      </c>
    </row>
    <row r="11" spans="1:13" ht="12.75" customHeight="1">
      <c r="A11" s="6">
        <v>2009</v>
      </c>
      <c r="B11" s="28">
        <v>46.53</v>
      </c>
      <c r="C11" s="28">
        <v>42.469262295081997</v>
      </c>
      <c r="D11" s="28">
        <v>43.89</v>
      </c>
      <c r="E11" s="28">
        <v>48.770491803278702</v>
      </c>
      <c r="F11" s="28">
        <v>9.58</v>
      </c>
      <c r="G11" s="28">
        <v>8.7602459016393404</v>
      </c>
    </row>
    <row r="12" spans="1:13" ht="12.75" customHeight="1">
      <c r="A12" s="6">
        <v>2010</v>
      </c>
      <c r="B12" s="28">
        <v>44.37</v>
      </c>
      <c r="C12" s="28">
        <v>44.4444444444444</v>
      </c>
      <c r="D12" s="28">
        <v>45.92</v>
      </c>
      <c r="E12" s="28">
        <v>47.315257841573597</v>
      </c>
      <c r="F12" s="28">
        <v>9.7100000000000009</v>
      </c>
      <c r="G12" s="28">
        <v>8.2402977139819207</v>
      </c>
    </row>
    <row r="13" spans="1:13" ht="12.75" customHeight="1">
      <c r="A13" s="6">
        <v>2011</v>
      </c>
      <c r="B13" s="28">
        <v>45</v>
      </c>
      <c r="C13" s="28">
        <v>38.869863013698598</v>
      </c>
      <c r="D13" s="28">
        <v>47.54</v>
      </c>
      <c r="E13" s="28">
        <v>54.794520547945197</v>
      </c>
      <c r="F13" s="28">
        <v>7.46</v>
      </c>
      <c r="G13" s="28">
        <v>6.3356164383561602</v>
      </c>
    </row>
    <row r="14" spans="1:13" ht="12.75" customHeight="1">
      <c r="A14" s="6" t="s">
        <v>92</v>
      </c>
      <c r="B14" s="28">
        <v>39.770000000000003</v>
      </c>
      <c r="C14" s="28">
        <v>37.064220183486199</v>
      </c>
      <c r="D14" s="28">
        <v>50.93</v>
      </c>
      <c r="E14" s="28">
        <v>56.330275229357802</v>
      </c>
      <c r="F14" s="28">
        <v>9.3000000000000007</v>
      </c>
      <c r="G14" s="28">
        <v>6.6055045871559601</v>
      </c>
    </row>
    <row r="15" spans="1:13" ht="12.75" customHeight="1">
      <c r="A15" s="6" t="s">
        <v>93</v>
      </c>
      <c r="B15" s="28">
        <v>33.540629867156099</v>
      </c>
      <c r="C15" s="28">
        <v>28.591259197929801</v>
      </c>
      <c r="D15" s="28">
        <v>45.606682518974104</v>
      </c>
      <c r="E15" s="28">
        <v>50.635872188054798</v>
      </c>
      <c r="F15" s="28">
        <v>20.852687613869801</v>
      </c>
      <c r="G15" s="28">
        <v>20.772868614015401</v>
      </c>
    </row>
    <row r="16" spans="1:13" ht="12.75" customHeight="1">
      <c r="A16" s="6">
        <v>2013</v>
      </c>
      <c r="B16" s="28">
        <v>34.016415259895297</v>
      </c>
      <c r="C16" s="28">
        <v>33.298954955906403</v>
      </c>
      <c r="D16" s="28">
        <v>60.196545894941103</v>
      </c>
      <c r="E16" s="28">
        <v>64.566355352871199</v>
      </c>
      <c r="F16" s="28">
        <v>5.7870388451636003</v>
      </c>
      <c r="G16" s="28">
        <v>2.1346896912223499</v>
      </c>
    </row>
    <row r="17" spans="1:8" ht="12.75" customHeight="1">
      <c r="A17" s="6">
        <v>2014</v>
      </c>
      <c r="B17" s="28">
        <v>33.616102572749803</v>
      </c>
      <c r="C17" s="28">
        <v>32.465626218524399</v>
      </c>
      <c r="D17" s="28">
        <v>61.868986354066003</v>
      </c>
      <c r="E17" s="28">
        <v>65.440450133690604</v>
      </c>
      <c r="F17" s="28">
        <v>4.5149110731841899</v>
      </c>
      <c r="G17" s="28">
        <v>2.0939236477849601</v>
      </c>
      <c r="H17" s="555"/>
    </row>
    <row r="18" spans="1:8" ht="12.75" customHeight="1">
      <c r="A18" s="6">
        <v>2015</v>
      </c>
      <c r="B18" s="28">
        <v>34.376276630452203</v>
      </c>
      <c r="C18" s="28">
        <v>34.893445938032599</v>
      </c>
      <c r="D18" s="28">
        <v>60.226717879860004</v>
      </c>
      <c r="E18" s="28">
        <v>61.654592775481397</v>
      </c>
      <c r="F18" s="28">
        <v>5.3970054896877802</v>
      </c>
      <c r="G18" s="28">
        <v>3.4519612864859202</v>
      </c>
      <c r="H18" s="555"/>
    </row>
    <row r="19" spans="1:8" ht="12.75" customHeight="1">
      <c r="A19" s="6">
        <v>2016</v>
      </c>
      <c r="B19" s="28">
        <v>35.490012344962004</v>
      </c>
      <c r="C19" s="28">
        <v>35.921016923116802</v>
      </c>
      <c r="D19" s="28">
        <v>59.403965002037694</v>
      </c>
      <c r="E19" s="28">
        <v>60.691179812533001</v>
      </c>
      <c r="F19" s="28">
        <v>5.1060226530003101</v>
      </c>
      <c r="G19" s="28">
        <v>3.3878032643501399</v>
      </c>
      <c r="H19" s="555"/>
    </row>
    <row r="20" spans="1:8" ht="5.0999999999999996" customHeight="1">
      <c r="A20" s="355"/>
      <c r="B20" s="366"/>
      <c r="C20" s="366"/>
      <c r="D20" s="366"/>
      <c r="E20" s="366"/>
      <c r="F20" s="366"/>
      <c r="G20" s="366"/>
    </row>
    <row r="21" spans="1:8" ht="56.1" customHeight="1">
      <c r="A21" s="806" t="s">
        <v>348</v>
      </c>
      <c r="B21" s="791"/>
      <c r="C21" s="791"/>
      <c r="D21" s="791"/>
      <c r="E21" s="791"/>
      <c r="F21" s="791"/>
      <c r="G21" s="791"/>
    </row>
    <row r="22" spans="1:8" ht="5.0999999999999996" customHeight="1">
      <c r="A22" s="362"/>
      <c r="B22" s="361"/>
      <c r="C22" s="361"/>
      <c r="D22" s="361"/>
      <c r="E22" s="361"/>
      <c r="F22" s="361"/>
      <c r="G22" s="361"/>
    </row>
    <row r="23" spans="1:8" ht="12.75" customHeight="1">
      <c r="A23" s="776" t="s">
        <v>200</v>
      </c>
      <c r="B23" s="776"/>
      <c r="C23" s="776"/>
      <c r="D23" s="776"/>
      <c r="E23" s="776"/>
      <c r="F23" s="801"/>
      <c r="G23" s="801"/>
    </row>
    <row r="24" spans="1:8" ht="12.75" customHeight="1">
      <c r="A24" s="363"/>
      <c r="B24" s="363"/>
      <c r="C24" s="363"/>
      <c r="D24" s="363"/>
      <c r="E24" s="363"/>
      <c r="F24" s="363"/>
      <c r="G24" s="363"/>
    </row>
    <row r="25" spans="1:8" ht="12.75" customHeight="1">
      <c r="A25" s="42"/>
    </row>
    <row r="26" spans="1:8" ht="12.75" customHeight="1">
      <c r="A26" s="42"/>
    </row>
  </sheetData>
  <mergeCells count="7">
    <mergeCell ref="K1:M1"/>
    <mergeCell ref="A23:G23"/>
    <mergeCell ref="A2:G2"/>
    <mergeCell ref="B3:C3"/>
    <mergeCell ref="D3:E3"/>
    <mergeCell ref="F3:G3"/>
    <mergeCell ref="A21:G2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O9"/>
  <sheetViews>
    <sheetView workbookViewId="0">
      <pane ySplit="4" topLeftCell="A5" activePane="bottomLeft" state="frozen"/>
      <selection activeCell="A17" sqref="A17:XFD18"/>
      <selection pane="bottomLeft" activeCell="I28" sqref="I28"/>
    </sheetView>
  </sheetViews>
  <sheetFormatPr defaultColWidth="9.140625" defaultRowHeight="12.75"/>
  <cols>
    <col min="1" max="1" width="6.7109375" style="20" customWidth="1"/>
    <col min="2" max="26" width="8.7109375" style="20" customWidth="1"/>
    <col min="27" max="16384" width="9.140625" style="20"/>
  </cols>
  <sheetData>
    <row r="1" spans="1:15" s="94" customFormat="1" ht="30" customHeight="1">
      <c r="A1" s="142"/>
      <c r="B1" s="561"/>
      <c r="C1" s="561"/>
      <c r="D1" s="561"/>
      <c r="E1" s="561"/>
      <c r="F1" s="561"/>
      <c r="G1" s="561"/>
      <c r="H1" s="561"/>
      <c r="I1" s="561"/>
      <c r="J1" s="561"/>
      <c r="K1" s="774" t="s">
        <v>354</v>
      </c>
      <c r="L1" s="775"/>
      <c r="M1" s="775"/>
      <c r="N1" s="817"/>
    </row>
    <row r="2" spans="1:15" s="564" customFormat="1" ht="30" customHeight="1">
      <c r="A2" s="803" t="s">
        <v>443</v>
      </c>
      <c r="B2" s="803"/>
      <c r="C2" s="803"/>
      <c r="D2" s="803"/>
      <c r="E2" s="803"/>
      <c r="F2" s="803"/>
      <c r="G2" s="803"/>
      <c r="H2" s="818"/>
      <c r="I2" s="818"/>
      <c r="J2" s="818"/>
      <c r="K2" s="818"/>
      <c r="L2" s="818"/>
      <c r="M2" s="818"/>
    </row>
    <row r="3" spans="1:15" ht="15" customHeight="1">
      <c r="B3" s="778" t="s">
        <v>116</v>
      </c>
      <c r="C3" s="791"/>
      <c r="D3" s="778" t="s">
        <v>117</v>
      </c>
      <c r="E3" s="791"/>
      <c r="F3" s="778" t="s">
        <v>118</v>
      </c>
      <c r="G3" s="791"/>
      <c r="H3" s="778" t="s">
        <v>119</v>
      </c>
      <c r="I3" s="791"/>
      <c r="J3" s="778" t="s">
        <v>120</v>
      </c>
      <c r="K3" s="791"/>
      <c r="L3" s="778" t="s">
        <v>36</v>
      </c>
      <c r="M3" s="791"/>
    </row>
    <row r="4" spans="1:15" ht="15" customHeight="1">
      <c r="A4" s="4" t="s">
        <v>40</v>
      </c>
      <c r="B4" s="560" t="s">
        <v>29</v>
      </c>
      <c r="C4" s="2" t="s">
        <v>30</v>
      </c>
      <c r="D4" s="560" t="s">
        <v>29</v>
      </c>
      <c r="E4" s="2" t="s">
        <v>30</v>
      </c>
      <c r="F4" s="560" t="s">
        <v>29</v>
      </c>
      <c r="G4" s="2" t="s">
        <v>30</v>
      </c>
      <c r="H4" s="560" t="s">
        <v>29</v>
      </c>
      <c r="I4" s="2" t="s">
        <v>30</v>
      </c>
      <c r="J4" s="560" t="s">
        <v>29</v>
      </c>
      <c r="K4" s="2" t="s">
        <v>30</v>
      </c>
      <c r="L4" s="560" t="s">
        <v>29</v>
      </c>
      <c r="M4" s="2" t="s">
        <v>30</v>
      </c>
    </row>
    <row r="5" spans="1:15" ht="6" customHeight="1">
      <c r="A5" s="355"/>
      <c r="B5" s="408"/>
      <c r="C5" s="408"/>
      <c r="D5" s="408"/>
      <c r="E5" s="408"/>
      <c r="F5" s="408"/>
      <c r="G5" s="408"/>
      <c r="H5" s="408"/>
      <c r="I5" s="408"/>
      <c r="J5" s="408"/>
      <c r="K5" s="408"/>
      <c r="L5" s="408"/>
      <c r="M5" s="408"/>
    </row>
    <row r="6" spans="1:15" ht="12.75" customHeight="1">
      <c r="A6" s="562">
        <v>2015</v>
      </c>
      <c r="B6" s="535">
        <v>9.541423</v>
      </c>
      <c r="C6" s="535">
        <v>2.5768789999999999</v>
      </c>
      <c r="D6" s="535">
        <v>11.630827</v>
      </c>
      <c r="E6" s="535">
        <v>6.3812689999999996</v>
      </c>
      <c r="F6" s="535">
        <v>19.534295</v>
      </c>
      <c r="G6" s="535">
        <v>16.101635000000002</v>
      </c>
      <c r="H6" s="535">
        <v>46.794716999999999</v>
      </c>
      <c r="I6" s="535">
        <v>66.258313000000001</v>
      </c>
      <c r="J6" s="535">
        <v>9.3868810000000007</v>
      </c>
      <c r="K6" s="535">
        <v>6.6240249999999996</v>
      </c>
      <c r="L6" s="535">
        <v>3.1118570000000001</v>
      </c>
      <c r="M6" s="535">
        <v>2.0578799999999999</v>
      </c>
      <c r="O6" s="536"/>
    </row>
    <row r="7" spans="1:15" ht="12.75" customHeight="1">
      <c r="A7" s="620">
        <v>2016</v>
      </c>
      <c r="B7" s="535">
        <v>10.27683</v>
      </c>
      <c r="C7" s="535">
        <v>2.600733</v>
      </c>
      <c r="D7" s="535">
        <v>13.744546</v>
      </c>
      <c r="E7" s="535">
        <v>6.6287050000000001</v>
      </c>
      <c r="F7" s="535">
        <v>20.054500000000001</v>
      </c>
      <c r="G7" s="535">
        <v>16.835902000000001</v>
      </c>
      <c r="H7" s="535">
        <v>44.872276999999997</v>
      </c>
      <c r="I7" s="535">
        <v>64.716857000000005</v>
      </c>
      <c r="J7" s="535">
        <v>7.3400670000000003</v>
      </c>
      <c r="K7" s="535">
        <v>6.4865620000000002</v>
      </c>
      <c r="L7" s="535">
        <v>3.7117810000000002</v>
      </c>
      <c r="M7" s="535">
        <v>2.7312409999999998</v>
      </c>
      <c r="O7" s="536"/>
    </row>
    <row r="8" spans="1:15" ht="6" customHeight="1">
      <c r="A8" s="200"/>
      <c r="B8" s="200"/>
      <c r="C8" s="200"/>
      <c r="D8" s="200"/>
      <c r="E8" s="200"/>
      <c r="F8" s="200"/>
      <c r="G8" s="200"/>
      <c r="H8" s="200"/>
      <c r="I8" s="200"/>
      <c r="J8" s="200"/>
      <c r="K8" s="200"/>
      <c r="L8" s="200"/>
      <c r="M8" s="200"/>
    </row>
    <row r="9" spans="1:15" s="42" customFormat="1" ht="12.75" customHeight="1">
      <c r="A9" s="801" t="s">
        <v>200</v>
      </c>
      <c r="B9" s="801"/>
      <c r="C9" s="801"/>
      <c r="D9" s="801"/>
      <c r="E9" s="801"/>
      <c r="F9" s="801"/>
      <c r="G9" s="801"/>
      <c r="H9" s="793"/>
      <c r="I9" s="793"/>
      <c r="J9" s="793"/>
      <c r="K9" s="793"/>
      <c r="L9" s="793"/>
      <c r="M9" s="793"/>
    </row>
  </sheetData>
  <mergeCells count="9">
    <mergeCell ref="A9:M9"/>
    <mergeCell ref="K1:N1"/>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7"/>
  <sheetViews>
    <sheetView workbookViewId="0">
      <pane ySplit="4" topLeftCell="A5" activePane="bottomLeft" state="frozen"/>
      <selection activeCell="A17" sqref="A17:XFD18"/>
      <selection pane="bottomLeft" activeCell="B24" sqref="B24"/>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60" customFormat="1" ht="30" customHeight="1">
      <c r="A2" s="882" t="s">
        <v>436</v>
      </c>
      <c r="B2" s="882"/>
      <c r="C2" s="882"/>
      <c r="D2" s="882"/>
      <c r="E2" s="882"/>
      <c r="F2" s="882"/>
      <c r="G2" s="882"/>
      <c r="H2" s="883"/>
      <c r="I2" s="883"/>
      <c r="J2" s="883"/>
      <c r="K2" s="883"/>
      <c r="L2" s="883"/>
      <c r="M2" s="883"/>
    </row>
    <row r="3" spans="1:14" ht="15" customHeight="1">
      <c r="B3" s="778" t="s">
        <v>116</v>
      </c>
      <c r="C3" s="791"/>
      <c r="D3" s="778" t="s">
        <v>117</v>
      </c>
      <c r="E3" s="791"/>
      <c r="F3" s="778" t="s">
        <v>118</v>
      </c>
      <c r="G3" s="791"/>
      <c r="H3" s="778" t="s">
        <v>119</v>
      </c>
      <c r="I3" s="791"/>
      <c r="J3" s="778" t="s">
        <v>120</v>
      </c>
      <c r="K3" s="791"/>
      <c r="L3" s="778" t="s">
        <v>36</v>
      </c>
      <c r="M3" s="791"/>
    </row>
    <row r="4" spans="1:14"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4" ht="6" customHeight="1">
      <c r="A5" s="355"/>
      <c r="B5" s="408"/>
      <c r="C5" s="408"/>
      <c r="D5" s="408"/>
      <c r="E5" s="408"/>
      <c r="F5" s="408"/>
      <c r="G5" s="408"/>
      <c r="H5" s="408"/>
      <c r="I5" s="408"/>
      <c r="J5" s="408"/>
      <c r="K5" s="408"/>
      <c r="L5" s="408"/>
      <c r="M5" s="408"/>
    </row>
    <row r="6" spans="1:14" ht="12.75" customHeight="1">
      <c r="A6" s="6">
        <v>2007</v>
      </c>
      <c r="B6" s="36">
        <v>3.295006037455924</v>
      </c>
      <c r="C6" s="36">
        <v>1.6635209860709654</v>
      </c>
      <c r="D6" s="36">
        <v>11.950130178385477</v>
      </c>
      <c r="E6" s="36">
        <v>11.991568259511185</v>
      </c>
      <c r="F6" s="36">
        <v>27.310495421484116</v>
      </c>
      <c r="G6" s="36">
        <v>33.658909130739787</v>
      </c>
      <c r="H6" s="36">
        <v>37.34552007685258</v>
      </c>
      <c r="I6" s="36">
        <v>36.584205000816162</v>
      </c>
      <c r="J6" s="36">
        <v>17.120093104424402</v>
      </c>
      <c r="K6" s="36">
        <v>14.101991357319822</v>
      </c>
      <c r="L6" s="36">
        <v>2.9787551813965929</v>
      </c>
      <c r="M6" s="36">
        <v>1.9998052655415484</v>
      </c>
    </row>
    <row r="7" spans="1:14" ht="12.75" customHeight="1">
      <c r="A7" s="6">
        <v>2008</v>
      </c>
      <c r="B7" s="36">
        <v>4.2409536113612232</v>
      </c>
      <c r="C7" s="36">
        <v>1.2021644348233462</v>
      </c>
      <c r="D7" s="36">
        <v>11.851512948975479</v>
      </c>
      <c r="E7" s="36">
        <v>9.952669468435337</v>
      </c>
      <c r="F7" s="36">
        <v>24.890803938272857</v>
      </c>
      <c r="G7" s="36">
        <v>35.640383652148969</v>
      </c>
      <c r="H7" s="36">
        <v>40.673018777252004</v>
      </c>
      <c r="I7" s="36">
        <v>36.117421081064393</v>
      </c>
      <c r="J7" s="36">
        <v>16.11447876055038</v>
      </c>
      <c r="K7" s="36">
        <v>15.662481283762251</v>
      </c>
      <c r="L7" s="36">
        <v>2.229231963587206</v>
      </c>
      <c r="M7" s="36">
        <v>1.4248800797669279</v>
      </c>
    </row>
    <row r="8" spans="1:14" ht="12.75" customHeight="1">
      <c r="A8" s="6">
        <v>2009</v>
      </c>
      <c r="B8" s="36">
        <v>3.4983117422034788</v>
      </c>
      <c r="C8" s="36">
        <v>2.1361802645535866</v>
      </c>
      <c r="D8" s="36">
        <v>12.879916255977578</v>
      </c>
      <c r="E8" s="36">
        <v>11.94255813719429</v>
      </c>
      <c r="F8" s="36">
        <v>26.805244918470745</v>
      </c>
      <c r="G8" s="36">
        <v>31.571075714247133</v>
      </c>
      <c r="H8" s="36">
        <v>36.769062942099382</v>
      </c>
      <c r="I8" s="36">
        <v>36.387482531808679</v>
      </c>
      <c r="J8" s="36">
        <v>16.907731846185555</v>
      </c>
      <c r="K8" s="36">
        <v>15.820874190511436</v>
      </c>
      <c r="L8" s="36">
        <v>3.1397322950619184</v>
      </c>
      <c r="M8" s="36">
        <v>2.1418291616847824</v>
      </c>
    </row>
    <row r="9" spans="1:14" ht="12.75" customHeight="1">
      <c r="A9" s="6">
        <v>2010</v>
      </c>
      <c r="B9" s="36">
        <v>5.1176179051893502</v>
      </c>
      <c r="C9" s="36">
        <v>1.7340727253323887</v>
      </c>
      <c r="D9" s="36">
        <v>11.595084220474073</v>
      </c>
      <c r="E9" s="36">
        <v>13.651299316167956</v>
      </c>
      <c r="F9" s="36">
        <v>27.075679599753478</v>
      </c>
      <c r="G9" s="36">
        <v>35.614887538890585</v>
      </c>
      <c r="H9" s="36">
        <v>35.556264015159407</v>
      </c>
      <c r="I9" s="36">
        <v>32.555666128598801</v>
      </c>
      <c r="J9" s="36">
        <v>17.737349796801404</v>
      </c>
      <c r="K9" s="36">
        <v>14.813755380135355</v>
      </c>
      <c r="L9" s="36">
        <v>2.9180044626213744</v>
      </c>
      <c r="M9" s="36">
        <v>1.6303189108774909</v>
      </c>
    </row>
    <row r="10" spans="1:14" ht="12.75" customHeight="1">
      <c r="A10" s="6">
        <v>2011</v>
      </c>
      <c r="B10" s="36">
        <v>4.2575625240790913</v>
      </c>
      <c r="C10" s="36">
        <v>1.7417818529417297</v>
      </c>
      <c r="D10" s="36">
        <v>10.973674516722268</v>
      </c>
      <c r="E10" s="36">
        <v>13.316560911942377</v>
      </c>
      <c r="F10" s="36">
        <v>25.107684765012788</v>
      </c>
      <c r="G10" s="36">
        <v>31.961383659963577</v>
      </c>
      <c r="H10" s="36">
        <v>38.959309212568208</v>
      </c>
      <c r="I10" s="36">
        <v>34.664662565478984</v>
      </c>
      <c r="J10" s="36">
        <v>16.937238702181904</v>
      </c>
      <c r="K10" s="36">
        <v>15.411362950822546</v>
      </c>
      <c r="L10" s="36">
        <v>3.7645302794347559</v>
      </c>
      <c r="M10" s="36">
        <v>2.9042480588497743</v>
      </c>
    </row>
    <row r="11" spans="1:14" ht="12.75" customHeight="1">
      <c r="A11" s="6" t="s">
        <v>92</v>
      </c>
      <c r="B11" s="36">
        <v>4.0893676594658555</v>
      </c>
      <c r="C11" s="36">
        <v>1.5578829555300346</v>
      </c>
      <c r="D11" s="36">
        <v>11.879601545975087</v>
      </c>
      <c r="E11" s="36">
        <v>13.095206087187741</v>
      </c>
      <c r="F11" s="36">
        <v>23.563263224706763</v>
      </c>
      <c r="G11" s="36">
        <v>32.886918666757566</v>
      </c>
      <c r="H11" s="36">
        <v>34.345452538410598</v>
      </c>
      <c r="I11" s="36">
        <v>32.278524123490747</v>
      </c>
      <c r="J11" s="36">
        <v>20.928655350735141</v>
      </c>
      <c r="K11" s="36">
        <v>17.490881213979041</v>
      </c>
      <c r="L11" s="36">
        <v>5.1936596807076718</v>
      </c>
      <c r="M11" s="36">
        <v>2.6905869530559201</v>
      </c>
    </row>
    <row r="12" spans="1:14" ht="12.75" customHeight="1">
      <c r="A12" s="6" t="s">
        <v>93</v>
      </c>
      <c r="B12" s="36">
        <v>6.4580826313678301</v>
      </c>
      <c r="C12" s="36">
        <v>2.5984911986588402</v>
      </c>
      <c r="D12" s="36">
        <v>11.9935820296831</v>
      </c>
      <c r="E12" s="36">
        <v>13.4115674769489</v>
      </c>
      <c r="F12" s="36">
        <v>21.780986762936202</v>
      </c>
      <c r="G12" s="36">
        <v>28.457669740150902</v>
      </c>
      <c r="H12" s="36">
        <v>42.318491776975499</v>
      </c>
      <c r="I12" s="36">
        <v>43.000838222967303</v>
      </c>
      <c r="J12" s="36">
        <v>11.672683513838701</v>
      </c>
      <c r="K12" s="36">
        <v>9.8910310142497906</v>
      </c>
      <c r="L12" s="36">
        <v>5.7761732851985599</v>
      </c>
      <c r="M12" s="36">
        <v>2.6404023470243101</v>
      </c>
    </row>
    <row r="13" spans="1:14" ht="12.75" customHeight="1">
      <c r="A13" s="6">
        <v>2013</v>
      </c>
      <c r="B13" s="36">
        <v>6.3001145475372304</v>
      </c>
      <c r="C13" s="36">
        <v>3.2035685320356899</v>
      </c>
      <c r="D13" s="36">
        <v>11.3020236731577</v>
      </c>
      <c r="E13" s="36">
        <v>14.0308191403082</v>
      </c>
      <c r="F13" s="36">
        <v>24.245895379916</v>
      </c>
      <c r="G13" s="36">
        <v>27.9399837793998</v>
      </c>
      <c r="H13" s="36">
        <v>41.160748377243202</v>
      </c>
      <c r="I13" s="36">
        <v>40.957015409570197</v>
      </c>
      <c r="J13" s="36">
        <v>12.180221458571999</v>
      </c>
      <c r="K13" s="36">
        <v>11.0300081103001</v>
      </c>
      <c r="L13" s="36">
        <v>4.8109965635738803</v>
      </c>
      <c r="M13" s="36">
        <v>2.8386050283860502</v>
      </c>
    </row>
    <row r="14" spans="1:14" ht="12.75" customHeight="1">
      <c r="A14" s="6">
        <v>2014</v>
      </c>
      <c r="B14" s="36">
        <v>6.1028536917862599</v>
      </c>
      <c r="C14" s="36">
        <v>3.26411312277525</v>
      </c>
      <c r="D14" s="36">
        <v>8.9632326699916192</v>
      </c>
      <c r="E14" s="36">
        <v>11.099527741703</v>
      </c>
      <c r="F14" s="36">
        <v>22.019811069049702</v>
      </c>
      <c r="G14" s="36">
        <v>28.0731917175349</v>
      </c>
      <c r="H14" s="36">
        <v>45.479296527203097</v>
      </c>
      <c r="I14" s="36">
        <v>41.844606751867097</v>
      </c>
      <c r="J14" s="36">
        <v>12.7305291443035</v>
      </c>
      <c r="K14" s="36">
        <v>12.5461219408218</v>
      </c>
      <c r="L14" s="36">
        <v>4.7042768976658902</v>
      </c>
      <c r="M14" s="36">
        <v>3.17243872529796</v>
      </c>
    </row>
    <row r="15" spans="1:14" ht="12.75" customHeight="1">
      <c r="A15" s="6">
        <v>2015</v>
      </c>
      <c r="B15" s="36">
        <v>6.6008873248505946</v>
      </c>
      <c r="C15" s="36">
        <v>3.7657335404404737</v>
      </c>
      <c r="D15" s="36">
        <v>9.0735319024169403</v>
      </c>
      <c r="E15" s="36">
        <v>13.512735269407338</v>
      </c>
      <c r="F15" s="36">
        <v>23.149266540246213</v>
      </c>
      <c r="G15" s="36">
        <v>31.223664951772079</v>
      </c>
      <c r="H15" s="36">
        <v>43.669946297052789</v>
      </c>
      <c r="I15" s="36">
        <v>35.961152648680383</v>
      </c>
      <c r="J15" s="36">
        <v>11.564091800747965</v>
      </c>
      <c r="K15" s="36">
        <v>11.88881039295878</v>
      </c>
      <c r="L15" s="36">
        <v>5.9422761346856356</v>
      </c>
      <c r="M15" s="36">
        <v>3.6479031967441546</v>
      </c>
    </row>
    <row r="16" spans="1:14" ht="12.75" customHeight="1">
      <c r="A16" s="6">
        <v>2016</v>
      </c>
      <c r="B16" s="36">
        <v>5.9497590000000002</v>
      </c>
      <c r="C16" s="36">
        <v>3.7390569999999999</v>
      </c>
      <c r="D16" s="36">
        <v>10.81161</v>
      </c>
      <c r="E16" s="36">
        <v>13.681303</v>
      </c>
      <c r="F16" s="36">
        <v>21.969149000000002</v>
      </c>
      <c r="G16" s="36">
        <v>30.263950999999999</v>
      </c>
      <c r="H16" s="36">
        <v>42.967061999999999</v>
      </c>
      <c r="I16" s="36">
        <v>36.721331999999997</v>
      </c>
      <c r="J16" s="36">
        <v>12.974572999999999</v>
      </c>
      <c r="K16" s="36">
        <v>12.587885</v>
      </c>
      <c r="L16" s="36">
        <v>5.3278470000000002</v>
      </c>
      <c r="M16" s="36">
        <v>3.006472</v>
      </c>
    </row>
    <row r="17" spans="1:13" ht="6" customHeight="1">
      <c r="A17" s="200"/>
      <c r="B17" s="200"/>
      <c r="C17" s="200"/>
      <c r="D17" s="200"/>
      <c r="E17" s="200"/>
      <c r="F17" s="200"/>
      <c r="G17" s="200"/>
      <c r="H17" s="200"/>
      <c r="I17" s="200"/>
      <c r="J17" s="200"/>
      <c r="K17" s="200"/>
      <c r="L17" s="200"/>
      <c r="M17" s="200"/>
    </row>
    <row r="18" spans="1:13" ht="43.5" customHeight="1">
      <c r="A18" s="867" t="s">
        <v>375</v>
      </c>
      <c r="B18" s="823"/>
      <c r="C18" s="823"/>
      <c r="D18" s="823"/>
      <c r="E18" s="823"/>
      <c r="F18" s="823"/>
      <c r="G18" s="823"/>
      <c r="H18" s="854"/>
      <c r="I18" s="854"/>
      <c r="J18" s="854"/>
      <c r="K18" s="854"/>
      <c r="L18" s="854"/>
      <c r="M18" s="854"/>
    </row>
    <row r="19" spans="1:13" s="42" customFormat="1" ht="6" customHeight="1">
      <c r="A19" s="106" t="s">
        <v>40</v>
      </c>
      <c r="B19" s="84"/>
      <c r="C19" s="84"/>
      <c r="D19" s="84"/>
      <c r="E19" s="84"/>
      <c r="F19" s="84"/>
      <c r="G19" s="84"/>
      <c r="H19" s="84"/>
      <c r="I19" s="84"/>
      <c r="J19" s="84"/>
      <c r="K19" s="107"/>
    </row>
    <row r="20" spans="1:13" s="42" customFormat="1" ht="12.75" customHeight="1">
      <c r="A20" s="856" t="s">
        <v>200</v>
      </c>
      <c r="B20" s="856"/>
      <c r="C20" s="856"/>
      <c r="D20" s="856"/>
      <c r="E20" s="856"/>
      <c r="F20" s="856"/>
      <c r="G20" s="856"/>
      <c r="H20" s="881"/>
      <c r="I20" s="881"/>
      <c r="J20" s="881"/>
      <c r="K20" s="881"/>
      <c r="L20" s="881"/>
      <c r="M20" s="881"/>
    </row>
    <row r="26" spans="1:13">
      <c r="F26" s="521"/>
      <c r="G26" s="522"/>
      <c r="H26" s="522"/>
      <c r="I26" s="522"/>
      <c r="J26" s="522"/>
      <c r="K26" s="522"/>
      <c r="L26" s="522"/>
    </row>
    <row r="27" spans="1:13">
      <c r="F27" s="521"/>
      <c r="G27" s="522"/>
      <c r="H27" s="522"/>
      <c r="I27" s="522"/>
      <c r="J27" s="522"/>
      <c r="K27" s="522"/>
      <c r="L27" s="522"/>
    </row>
  </sheetData>
  <mergeCells count="10">
    <mergeCell ref="K1:N1"/>
    <mergeCell ref="A20:M20"/>
    <mergeCell ref="A18:M18"/>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8"/>
  <sheetViews>
    <sheetView workbookViewId="0">
      <pane ySplit="4" topLeftCell="A5" activePane="bottomLeft" state="frozen"/>
      <selection activeCell="A17" sqref="A17:XFD18"/>
      <selection pane="bottomLeft" activeCell="H36" sqref="H36"/>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60" customFormat="1" ht="30" customHeight="1">
      <c r="A2" s="882" t="s">
        <v>441</v>
      </c>
      <c r="B2" s="882"/>
      <c r="C2" s="882"/>
      <c r="D2" s="882"/>
      <c r="E2" s="882"/>
      <c r="F2" s="882"/>
      <c r="G2" s="882"/>
      <c r="H2" s="883"/>
      <c r="I2" s="883"/>
      <c r="J2" s="883"/>
      <c r="K2" s="883"/>
      <c r="L2" s="883"/>
      <c r="M2" s="883"/>
    </row>
    <row r="3" spans="1:14" ht="15" customHeight="1">
      <c r="B3" s="778" t="s">
        <v>116</v>
      </c>
      <c r="C3" s="791"/>
      <c r="D3" s="778" t="s">
        <v>117</v>
      </c>
      <c r="E3" s="791"/>
      <c r="F3" s="778" t="s">
        <v>118</v>
      </c>
      <c r="G3" s="791"/>
      <c r="H3" s="778" t="s">
        <v>119</v>
      </c>
      <c r="I3" s="791"/>
      <c r="J3" s="778" t="s">
        <v>120</v>
      </c>
      <c r="K3" s="791"/>
      <c r="L3" s="778" t="s">
        <v>36</v>
      </c>
      <c r="M3" s="791"/>
    </row>
    <row r="4" spans="1:14"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4" ht="6" customHeight="1">
      <c r="A5" s="355"/>
      <c r="B5" s="408"/>
      <c r="C5" s="408"/>
      <c r="D5" s="408"/>
      <c r="E5" s="408"/>
      <c r="F5" s="408"/>
      <c r="G5" s="408"/>
      <c r="H5" s="408"/>
      <c r="I5" s="408"/>
      <c r="J5" s="408"/>
      <c r="K5" s="408"/>
      <c r="L5" s="408"/>
      <c r="M5" s="408"/>
    </row>
    <row r="6" spans="1:14" ht="12.75" customHeight="1">
      <c r="A6" s="6">
        <v>2007</v>
      </c>
      <c r="B6" s="36">
        <v>2.3906179521876401</v>
      </c>
      <c r="C6" s="36">
        <v>1.23986647591798</v>
      </c>
      <c r="D6" s="36">
        <v>11.6824537663509</v>
      </c>
      <c r="E6" s="36">
        <v>10.8726752503577</v>
      </c>
      <c r="F6" s="36">
        <v>25.665313486693702</v>
      </c>
      <c r="G6" s="36">
        <v>32.522651406771601</v>
      </c>
      <c r="H6" s="36">
        <v>47.7672530446549</v>
      </c>
      <c r="I6" s="36">
        <v>46.304244158321403</v>
      </c>
      <c r="J6" s="36">
        <v>10.8254397834912</v>
      </c>
      <c r="K6" s="36">
        <v>8.2021936099189308</v>
      </c>
      <c r="L6" s="36">
        <v>1.66892196662156</v>
      </c>
      <c r="M6" s="36">
        <v>0.85836909871244604</v>
      </c>
    </row>
    <row r="7" spans="1:14" ht="12.75" customHeight="1">
      <c r="A7" s="6">
        <v>2008</v>
      </c>
      <c r="B7" s="36">
        <v>2.9836381135707399</v>
      </c>
      <c r="C7" s="36">
        <v>0.89238845144357004</v>
      </c>
      <c r="D7" s="36">
        <v>11.6458132820019</v>
      </c>
      <c r="E7" s="36">
        <v>9.6587926509186293</v>
      </c>
      <c r="F7" s="36">
        <v>25.745909528392701</v>
      </c>
      <c r="G7" s="36">
        <v>32.650918635170598</v>
      </c>
      <c r="H7" s="36">
        <v>45.765158806544797</v>
      </c>
      <c r="I7" s="36">
        <v>47.7690288713911</v>
      </c>
      <c r="J7" s="36">
        <v>11.886429258902799</v>
      </c>
      <c r="K7" s="36">
        <v>8.1889763779527591</v>
      </c>
      <c r="L7" s="36">
        <v>1.9730510105871</v>
      </c>
      <c r="M7" s="36">
        <v>0.83989501312336001</v>
      </c>
    </row>
    <row r="8" spans="1:14" ht="12.75" customHeight="1">
      <c r="A8" s="6">
        <v>2009</v>
      </c>
      <c r="B8" s="36">
        <v>3.0689329556185099</v>
      </c>
      <c r="C8" s="36">
        <v>1.33128520225294</v>
      </c>
      <c r="D8" s="36">
        <v>12.559017941454201</v>
      </c>
      <c r="E8" s="36">
        <v>10.189452124936</v>
      </c>
      <c r="F8" s="36">
        <v>26.5344664778093</v>
      </c>
      <c r="G8" s="36">
        <v>30.824372759856601</v>
      </c>
      <c r="H8" s="36">
        <v>44.948064211520297</v>
      </c>
      <c r="I8" s="36">
        <v>46.492575524833597</v>
      </c>
      <c r="J8" s="36">
        <v>11.0009442870633</v>
      </c>
      <c r="K8" s="36">
        <v>10.0870455709165</v>
      </c>
      <c r="L8" s="36">
        <v>1.88857412653447</v>
      </c>
      <c r="M8" s="36">
        <v>1.0752688172042999</v>
      </c>
    </row>
    <row r="9" spans="1:14" ht="12.75" customHeight="1">
      <c r="A9" s="6">
        <v>2010</v>
      </c>
      <c r="B9" s="36">
        <v>2.9154518950437298</v>
      </c>
      <c r="C9" s="36">
        <v>1.4893617021276599</v>
      </c>
      <c r="D9" s="36">
        <v>11.1273080660836</v>
      </c>
      <c r="E9" s="36">
        <v>12.9255319148936</v>
      </c>
      <c r="F9" s="36">
        <v>25.4616132167153</v>
      </c>
      <c r="G9" s="36">
        <v>31.170212765957402</v>
      </c>
      <c r="H9" s="36">
        <v>45.189504373177797</v>
      </c>
      <c r="I9" s="36">
        <v>44.308510638297903</v>
      </c>
      <c r="J9" s="36">
        <v>13.362487852283801</v>
      </c>
      <c r="K9" s="36">
        <v>9.3085106382978697</v>
      </c>
      <c r="L9" s="36">
        <v>1.9436345966958199</v>
      </c>
      <c r="M9" s="36">
        <v>0.79787234042553201</v>
      </c>
    </row>
    <row r="10" spans="1:14" ht="12.75" customHeight="1">
      <c r="A10" s="6">
        <v>2011</v>
      </c>
      <c r="B10" s="36">
        <v>3.1385281385281401</v>
      </c>
      <c r="C10" s="36">
        <v>1.1979463776383299</v>
      </c>
      <c r="D10" s="36">
        <v>10.9848484848485</v>
      </c>
      <c r="E10" s="36">
        <v>9.4124358243012001</v>
      </c>
      <c r="F10" s="36">
        <v>27.002164502164501</v>
      </c>
      <c r="G10" s="36">
        <v>31.374786081004</v>
      </c>
      <c r="H10" s="36">
        <v>45.400432900432897</v>
      </c>
      <c r="I10" s="36">
        <v>44.951511694238398</v>
      </c>
      <c r="J10" s="36">
        <v>10.8766233766234</v>
      </c>
      <c r="K10" s="36">
        <v>11.466058185966901</v>
      </c>
      <c r="L10" s="36">
        <v>2.5974025974026</v>
      </c>
      <c r="M10" s="36">
        <v>1.59726183685111</v>
      </c>
    </row>
    <row r="11" spans="1:14" ht="12.75" customHeight="1">
      <c r="A11" s="6" t="s">
        <v>92</v>
      </c>
      <c r="B11" s="36">
        <v>3.3120278907611902</v>
      </c>
      <c r="C11" s="36">
        <v>1.77478580171359</v>
      </c>
      <c r="D11" s="36">
        <v>9.8198721673445704</v>
      </c>
      <c r="E11" s="36">
        <v>11.566707466340301</v>
      </c>
      <c r="F11" s="36">
        <v>25.043579314352101</v>
      </c>
      <c r="G11" s="36">
        <v>30.416156670746599</v>
      </c>
      <c r="H11" s="36">
        <v>45.031958163858199</v>
      </c>
      <c r="I11" s="36">
        <v>42.166462668298699</v>
      </c>
      <c r="J11" s="36">
        <v>13.190005810575199</v>
      </c>
      <c r="K11" s="36">
        <v>11.5055079559364</v>
      </c>
      <c r="L11" s="36">
        <v>3.6025566531086599</v>
      </c>
      <c r="M11" s="36">
        <v>2.5703794369645001</v>
      </c>
    </row>
    <row r="12" spans="1:14" ht="12.75" customHeight="1">
      <c r="A12" s="6" t="s">
        <v>93</v>
      </c>
      <c r="B12" s="36">
        <v>4.57856399583767</v>
      </c>
      <c r="C12" s="36">
        <v>1.9157088122605399</v>
      </c>
      <c r="D12" s="36">
        <v>11.342351716961501</v>
      </c>
      <c r="E12" s="36">
        <v>11.056376573618</v>
      </c>
      <c r="F12" s="36">
        <v>20.135275754422501</v>
      </c>
      <c r="G12" s="36">
        <v>28.407224958949101</v>
      </c>
      <c r="H12" s="36">
        <v>50.6763787721124</v>
      </c>
      <c r="I12" s="36">
        <v>49.315818281335503</v>
      </c>
      <c r="J12" s="36">
        <v>9.7814776274713804</v>
      </c>
      <c r="K12" s="36">
        <v>7.7723043240284602</v>
      </c>
      <c r="L12" s="36">
        <v>3.4859521331945902</v>
      </c>
      <c r="M12" s="36">
        <v>1.5325670498084301</v>
      </c>
    </row>
    <row r="13" spans="1:14" ht="12.75" customHeight="1">
      <c r="A13" s="6">
        <v>2013</v>
      </c>
      <c r="B13" s="36">
        <v>4.7300312360553303</v>
      </c>
      <c r="C13" s="36">
        <v>2.03193033381713</v>
      </c>
      <c r="D13" s="36">
        <v>8.5229808121374404</v>
      </c>
      <c r="E13" s="36">
        <v>10.9820996613449</v>
      </c>
      <c r="F13" s="36">
        <v>21.1066488174922</v>
      </c>
      <c r="G13" s="36">
        <v>26.028059990324099</v>
      </c>
      <c r="H13" s="36">
        <v>53.279785809906301</v>
      </c>
      <c r="I13" s="36">
        <v>50.556361877116601</v>
      </c>
      <c r="J13" s="36">
        <v>9.1923248549754604</v>
      </c>
      <c r="K13" s="36">
        <v>8.7566521528785692</v>
      </c>
      <c r="L13" s="36">
        <v>3.1682284694332901</v>
      </c>
      <c r="M13" s="36">
        <v>1.6448959845186299</v>
      </c>
    </row>
    <row r="14" spans="1:14" ht="12.75" customHeight="1">
      <c r="A14" s="6">
        <v>2014</v>
      </c>
      <c r="B14" s="36">
        <v>5.4705315797737697</v>
      </c>
      <c r="C14" s="36">
        <v>2.5494924878627598</v>
      </c>
      <c r="D14" s="36">
        <v>6.1545172605182401</v>
      </c>
      <c r="E14" s="36">
        <v>9.9076370375651202</v>
      </c>
      <c r="F14" s="36">
        <v>19.522178717470101</v>
      </c>
      <c r="G14" s="36">
        <v>25.546032209558899</v>
      </c>
      <c r="H14" s="36">
        <v>54.983055146175303</v>
      </c>
      <c r="I14" s="36">
        <v>52.461889480673499</v>
      </c>
      <c r="J14" s="36">
        <v>10.3704289032517</v>
      </c>
      <c r="K14" s="36">
        <v>7.6788273347712401</v>
      </c>
      <c r="L14" s="36">
        <v>3.4992883928108802</v>
      </c>
      <c r="M14" s="36">
        <v>1.8561214495684599</v>
      </c>
    </row>
    <row r="15" spans="1:14" ht="12.75" customHeight="1">
      <c r="A15" s="6">
        <v>2015</v>
      </c>
      <c r="B15" s="36">
        <v>4.5610364487587498</v>
      </c>
      <c r="C15" s="36">
        <v>1.8215511958164441</v>
      </c>
      <c r="D15" s="36">
        <v>8.7287584356569727</v>
      </c>
      <c r="E15" s="36">
        <v>10.767969244309601</v>
      </c>
      <c r="F15" s="36">
        <v>17.966587351195841</v>
      </c>
      <c r="G15" s="36">
        <v>28.85603520779846</v>
      </c>
      <c r="H15" s="36">
        <v>55.054051153950901</v>
      </c>
      <c r="I15" s="36">
        <v>47.499271450744281</v>
      </c>
      <c r="J15" s="36">
        <v>10.58705796595237</v>
      </c>
      <c r="K15" s="36">
        <v>8.9029725932590864</v>
      </c>
      <c r="L15" s="36">
        <v>3.1025086444834282</v>
      </c>
      <c r="M15" s="36">
        <v>2.1522003080718952</v>
      </c>
    </row>
    <row r="16" spans="1:14" ht="12.75" customHeight="1">
      <c r="A16" s="6">
        <v>2016</v>
      </c>
      <c r="B16" s="36">
        <v>4.0543469999999999</v>
      </c>
      <c r="C16" s="36">
        <v>2.1564359999999998</v>
      </c>
      <c r="D16" s="36">
        <v>8.2694659999999995</v>
      </c>
      <c r="E16" s="36">
        <v>11.140230000000001</v>
      </c>
      <c r="F16" s="36">
        <v>21.239521</v>
      </c>
      <c r="G16" s="36">
        <v>29.463121000000001</v>
      </c>
      <c r="H16" s="36">
        <v>54.237620999999997</v>
      </c>
      <c r="I16" s="36">
        <v>46.119171000000001</v>
      </c>
      <c r="J16" s="36">
        <v>8.8230730000000008</v>
      </c>
      <c r="K16" s="36">
        <v>8.8321629999999995</v>
      </c>
      <c r="L16" s="36">
        <v>3.375972</v>
      </c>
      <c r="M16" s="36">
        <v>2.2888790000000001</v>
      </c>
    </row>
    <row r="17" spans="1:14" ht="6" customHeight="1">
      <c r="A17" s="200"/>
      <c r="B17" s="200"/>
      <c r="C17" s="200"/>
      <c r="D17" s="200"/>
      <c r="E17" s="200"/>
      <c r="F17" s="200"/>
      <c r="G17" s="200"/>
      <c r="H17" s="200"/>
      <c r="I17" s="200"/>
      <c r="J17" s="200"/>
      <c r="K17" s="200"/>
      <c r="L17" s="200"/>
      <c r="M17" s="200"/>
    </row>
    <row r="18" spans="1:14" ht="42.75" customHeight="1">
      <c r="A18" s="867" t="s">
        <v>375</v>
      </c>
      <c r="B18" s="823"/>
      <c r="C18" s="823"/>
      <c r="D18" s="823"/>
      <c r="E18" s="823"/>
      <c r="F18" s="823"/>
      <c r="G18" s="823"/>
      <c r="H18" s="854"/>
      <c r="I18" s="854"/>
      <c r="J18" s="854"/>
      <c r="K18" s="854"/>
      <c r="L18" s="854"/>
      <c r="M18" s="854"/>
    </row>
    <row r="19" spans="1:14" s="42" customFormat="1" ht="6" customHeight="1">
      <c r="A19" s="106" t="s">
        <v>40</v>
      </c>
      <c r="B19" s="84"/>
      <c r="C19" s="84"/>
      <c r="D19" s="84"/>
      <c r="E19" s="84"/>
      <c r="F19" s="84"/>
      <c r="G19" s="84"/>
      <c r="H19" s="84"/>
      <c r="I19" s="84"/>
      <c r="J19" s="84"/>
      <c r="K19" s="107"/>
    </row>
    <row r="20" spans="1:14" s="42" customFormat="1" ht="12.75" customHeight="1">
      <c r="A20" s="856" t="s">
        <v>200</v>
      </c>
      <c r="B20" s="856"/>
      <c r="C20" s="856"/>
      <c r="D20" s="856"/>
      <c r="E20" s="856"/>
      <c r="F20" s="856"/>
      <c r="G20" s="856"/>
      <c r="H20" s="881"/>
      <c r="I20" s="881"/>
      <c r="J20" s="881"/>
      <c r="K20" s="881"/>
      <c r="L20" s="881"/>
      <c r="M20" s="881"/>
    </row>
    <row r="27" spans="1:14">
      <c r="H27" s="531"/>
      <c r="I27" s="532"/>
      <c r="J27" s="532"/>
      <c r="K27" s="532"/>
      <c r="L27" s="532"/>
      <c r="M27" s="532"/>
      <c r="N27" s="532"/>
    </row>
    <row r="28" spans="1:14">
      <c r="H28" s="531"/>
      <c r="I28" s="532"/>
      <c r="J28" s="532"/>
      <c r="K28" s="532"/>
      <c r="L28" s="532"/>
      <c r="M28" s="532"/>
      <c r="N28" s="532"/>
    </row>
  </sheetData>
  <mergeCells count="10">
    <mergeCell ref="K1:N1"/>
    <mergeCell ref="A20:M20"/>
    <mergeCell ref="A18:M18"/>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5"/>
  <sheetViews>
    <sheetView workbookViewId="0">
      <pane ySplit="4" topLeftCell="A5" activePane="bottomLeft" state="frozen"/>
      <selection activeCell="A17" sqref="A17:XFD18"/>
      <selection pane="bottomLeft" activeCell="K40" sqref="K40"/>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60" customFormat="1" ht="30" customHeight="1">
      <c r="A2" s="882" t="s">
        <v>437</v>
      </c>
      <c r="B2" s="882"/>
      <c r="C2" s="882"/>
      <c r="D2" s="882"/>
      <c r="E2" s="882"/>
      <c r="F2" s="882"/>
      <c r="G2" s="882"/>
      <c r="H2" s="883"/>
      <c r="I2" s="883"/>
      <c r="J2" s="883"/>
      <c r="K2" s="883"/>
      <c r="L2" s="883"/>
      <c r="M2" s="883"/>
    </row>
    <row r="3" spans="1:14" ht="15" customHeight="1">
      <c r="B3" s="778" t="s">
        <v>116</v>
      </c>
      <c r="C3" s="791"/>
      <c r="D3" s="778" t="s">
        <v>117</v>
      </c>
      <c r="E3" s="791"/>
      <c r="F3" s="778" t="s">
        <v>118</v>
      </c>
      <c r="G3" s="791"/>
      <c r="H3" s="778" t="s">
        <v>119</v>
      </c>
      <c r="I3" s="791"/>
      <c r="J3" s="778" t="s">
        <v>120</v>
      </c>
      <c r="K3" s="791"/>
      <c r="L3" s="778" t="s">
        <v>36</v>
      </c>
      <c r="M3" s="791"/>
    </row>
    <row r="4" spans="1:14"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4" ht="6" customHeight="1">
      <c r="A5" s="355"/>
      <c r="B5" s="408"/>
      <c r="C5" s="408"/>
      <c r="D5" s="408"/>
      <c r="E5" s="408"/>
      <c r="F5" s="408"/>
      <c r="G5" s="408"/>
      <c r="H5" s="408"/>
      <c r="I5" s="408"/>
      <c r="J5" s="408"/>
      <c r="K5" s="408"/>
      <c r="L5" s="408"/>
      <c r="M5" s="408"/>
    </row>
    <row r="6" spans="1:14" ht="12.75" customHeight="1">
      <c r="A6" s="6">
        <v>2007</v>
      </c>
      <c r="B6" s="36">
        <v>5.14569837959725</v>
      </c>
      <c r="C6" s="36">
        <v>3.9</v>
      </c>
      <c r="D6" s="36">
        <v>20.775944648883264</v>
      </c>
      <c r="E6" s="36">
        <v>20.608984575719617</v>
      </c>
      <c r="F6" s="36">
        <v>28.589175493499262</v>
      </c>
      <c r="G6" s="36">
        <v>34.74350856020515</v>
      </c>
      <c r="H6" s="36">
        <v>25.491625562611791</v>
      </c>
      <c r="I6" s="36">
        <v>25.08159260436247</v>
      </c>
      <c r="J6" s="36">
        <v>17</v>
      </c>
      <c r="K6" s="36">
        <v>13.473667488442874</v>
      </c>
      <c r="L6" s="36">
        <v>2.9670111659736551</v>
      </c>
      <c r="M6" s="36">
        <v>2.1468060703009026</v>
      </c>
    </row>
    <row r="7" spans="1:14" ht="12.75" customHeight="1">
      <c r="A7" s="6">
        <v>2008</v>
      </c>
      <c r="B7" s="36">
        <v>5.3926901518688322</v>
      </c>
      <c r="C7" s="36">
        <v>3.1</v>
      </c>
      <c r="D7" s="36">
        <v>20.866856158226192</v>
      </c>
      <c r="E7" s="36">
        <v>20.49584014759315</v>
      </c>
      <c r="F7" s="36">
        <v>29.920773550629953</v>
      </c>
      <c r="G7" s="36">
        <v>35.457816109467558</v>
      </c>
      <c r="H7" s="36">
        <v>25.305430140314844</v>
      </c>
      <c r="I7" s="36">
        <v>24.131593330815694</v>
      </c>
      <c r="J7" s="36">
        <v>16.100000000000001</v>
      </c>
      <c r="K7" s="36">
        <v>15.396219469306541</v>
      </c>
      <c r="L7" s="36">
        <v>2.4056097447459015</v>
      </c>
      <c r="M7" s="36">
        <v>1.4614743347126018</v>
      </c>
    </row>
    <row r="8" spans="1:14" ht="12.75" customHeight="1">
      <c r="A8" s="6">
        <v>2009</v>
      </c>
      <c r="B8" s="36">
        <v>6.368729185956119</v>
      </c>
      <c r="C8" s="36">
        <v>4.2</v>
      </c>
      <c r="D8" s="36">
        <v>20.404766701897088</v>
      </c>
      <c r="E8" s="36">
        <v>21.965400348125733</v>
      </c>
      <c r="F8" s="36">
        <v>27.713880060722389</v>
      </c>
      <c r="G8" s="36">
        <v>33.235463746673169</v>
      </c>
      <c r="H8" s="36">
        <v>24.893163247186838</v>
      </c>
      <c r="I8" s="36">
        <v>23.306679796948266</v>
      </c>
      <c r="J8" s="36">
        <v>17.2</v>
      </c>
      <c r="K8" s="36">
        <v>15.394874173318144</v>
      </c>
      <c r="L8" s="36">
        <v>3.4004246131124218</v>
      </c>
      <c r="M8" s="36">
        <v>1.9085901844451791</v>
      </c>
    </row>
    <row r="9" spans="1:14" ht="12.75" customHeight="1">
      <c r="A9" s="6">
        <v>2010</v>
      </c>
      <c r="B9" s="36">
        <v>7.1525323360002764</v>
      </c>
      <c r="C9" s="36">
        <v>4.8</v>
      </c>
      <c r="D9" s="36">
        <v>18.812658645682983</v>
      </c>
      <c r="E9" s="36">
        <v>23.31190814090488</v>
      </c>
      <c r="F9" s="36">
        <v>27.988361619929037</v>
      </c>
      <c r="G9" s="36">
        <v>33.867543579008355</v>
      </c>
      <c r="H9" s="36">
        <v>24.506118003251139</v>
      </c>
      <c r="I9" s="36">
        <v>21.969806024789822</v>
      </c>
      <c r="J9" s="36">
        <v>18.600000000000001</v>
      </c>
      <c r="K9" s="36">
        <v>14.714941429422446</v>
      </c>
      <c r="L9" s="36">
        <v>2.925281693787094</v>
      </c>
      <c r="M9" s="36">
        <v>1.3803925550089091</v>
      </c>
    </row>
    <row r="10" spans="1:14" ht="12.75" customHeight="1">
      <c r="A10" s="6">
        <v>2011</v>
      </c>
      <c r="B10" s="36">
        <v>6.5220918672232022</v>
      </c>
      <c r="C10" s="36">
        <v>3.5</v>
      </c>
      <c r="D10" s="36">
        <v>18.927240567917195</v>
      </c>
      <c r="E10" s="36">
        <v>21.096652811294156</v>
      </c>
      <c r="F10" s="36">
        <v>28.172905019708828</v>
      </c>
      <c r="G10" s="36">
        <v>34.133821880900946</v>
      </c>
      <c r="H10" s="36">
        <v>24.937604583893201</v>
      </c>
      <c r="I10" s="36">
        <v>23.863674224204814</v>
      </c>
      <c r="J10" s="36">
        <v>17.600000000000001</v>
      </c>
      <c r="K10" s="36">
        <v>14.517165791801348</v>
      </c>
      <c r="L10" s="36">
        <v>3.8616189852724774</v>
      </c>
      <c r="M10" s="36">
        <v>2.9004492238614024</v>
      </c>
    </row>
    <row r="11" spans="1:14" ht="12.75" customHeight="1">
      <c r="A11" s="6" t="s">
        <v>92</v>
      </c>
      <c r="B11" s="36">
        <v>5.9001830983711168</v>
      </c>
      <c r="C11" s="36">
        <v>3.2</v>
      </c>
      <c r="D11" s="36">
        <v>18.292379686700421</v>
      </c>
      <c r="E11" s="36">
        <v>21.414319302366145</v>
      </c>
      <c r="F11" s="36">
        <v>24.679196521727057</v>
      </c>
      <c r="G11" s="36">
        <v>31.730149555430891</v>
      </c>
      <c r="H11" s="36">
        <v>24.363590063568587</v>
      </c>
      <c r="I11" s="36">
        <v>23.485125768697685</v>
      </c>
      <c r="J11" s="36">
        <v>21.7</v>
      </c>
      <c r="K11" s="36">
        <v>17.481716005608611</v>
      </c>
      <c r="L11" s="36">
        <v>5.0757145339166376</v>
      </c>
      <c r="M11" s="36">
        <v>2.7034175761813057</v>
      </c>
    </row>
    <row r="12" spans="1:14" ht="12.75" customHeight="1">
      <c r="A12" s="6" t="s">
        <v>93</v>
      </c>
      <c r="B12" s="36">
        <v>7.7880369329586498</v>
      </c>
      <c r="C12" s="36">
        <v>3.97989107666527</v>
      </c>
      <c r="D12" s="36">
        <v>16.298675230831002</v>
      </c>
      <c r="E12" s="36">
        <v>18.558860494344401</v>
      </c>
      <c r="F12" s="36">
        <v>26.174227217984701</v>
      </c>
      <c r="G12" s="36">
        <v>29.912023460410602</v>
      </c>
      <c r="H12" s="36">
        <v>30.991569650742701</v>
      </c>
      <c r="I12" s="36">
        <v>33.2216170925848</v>
      </c>
      <c r="J12" s="36">
        <v>13.1272581292654</v>
      </c>
      <c r="K12" s="36">
        <v>11.8558860494344</v>
      </c>
      <c r="L12" s="36">
        <v>5.6202328382175804</v>
      </c>
      <c r="M12" s="36">
        <v>2.4717218265605401</v>
      </c>
    </row>
    <row r="13" spans="1:14" ht="12.75" customHeight="1">
      <c r="A13" s="6">
        <v>2013</v>
      </c>
      <c r="B13" s="36">
        <v>7.2137404580152698</v>
      </c>
      <c r="C13" s="36">
        <v>3.8149350649350602</v>
      </c>
      <c r="D13" s="36">
        <v>16.412213740458</v>
      </c>
      <c r="E13" s="36">
        <v>20.292207792207801</v>
      </c>
      <c r="F13" s="36">
        <v>26.450381679389299</v>
      </c>
      <c r="G13" s="36">
        <v>30.8441558441558</v>
      </c>
      <c r="H13" s="36">
        <v>31.793893129771</v>
      </c>
      <c r="I13" s="36">
        <v>29.829545454545499</v>
      </c>
      <c r="J13" s="36">
        <v>13.549618320610699</v>
      </c>
      <c r="K13" s="36">
        <v>12.378246753246801</v>
      </c>
      <c r="L13" s="36">
        <v>4.5801526717557204</v>
      </c>
      <c r="M13" s="36">
        <v>2.8409090909090899</v>
      </c>
    </row>
    <row r="14" spans="1:14" ht="12.75" customHeight="1">
      <c r="A14" s="6">
        <v>2014</v>
      </c>
      <c r="B14" s="36">
        <v>7.0605262300699598</v>
      </c>
      <c r="C14" s="36">
        <v>4.3416825671980304</v>
      </c>
      <c r="D14" s="36">
        <v>14.6754740483257</v>
      </c>
      <c r="E14" s="36">
        <v>17.044771498958699</v>
      </c>
      <c r="F14" s="36">
        <v>26.0317777035294</v>
      </c>
      <c r="G14" s="36">
        <v>30.337636366464199</v>
      </c>
      <c r="H14" s="36">
        <v>31.785447397231898</v>
      </c>
      <c r="I14" s="36">
        <v>30.380220286978801</v>
      </c>
      <c r="J14" s="36">
        <v>15.7929158501796</v>
      </c>
      <c r="K14" s="36">
        <v>14.729412046579901</v>
      </c>
      <c r="L14" s="36">
        <v>4.6538587706633603</v>
      </c>
      <c r="M14" s="36">
        <v>3.1662772338203502</v>
      </c>
    </row>
    <row r="15" spans="1:14" ht="12.75" customHeight="1">
      <c r="A15" s="6">
        <v>2015</v>
      </c>
      <c r="B15" s="36">
        <v>7.4409443441299778</v>
      </c>
      <c r="C15" s="36">
        <v>4.646684558023626</v>
      </c>
      <c r="D15" s="36">
        <v>13.575795463229015</v>
      </c>
      <c r="E15" s="36">
        <v>18.9560119020116</v>
      </c>
      <c r="F15" s="36">
        <v>27.430481868768275</v>
      </c>
      <c r="G15" s="36">
        <v>32.63543440031485</v>
      </c>
      <c r="H15" s="36">
        <v>32.121252712485756</v>
      </c>
      <c r="I15" s="36">
        <v>26.281972178174577</v>
      </c>
      <c r="J15" s="36">
        <v>13.684043525120865</v>
      </c>
      <c r="K15" s="36">
        <v>14.302762329725722</v>
      </c>
      <c r="L15" s="36">
        <v>5.7474820862658209</v>
      </c>
      <c r="M15" s="36">
        <v>3.1771346317528932</v>
      </c>
    </row>
    <row r="16" spans="1:14" ht="12.75" customHeight="1">
      <c r="A16" s="6">
        <v>2016</v>
      </c>
      <c r="B16" s="36">
        <v>7.1604460000000003</v>
      </c>
      <c r="C16" s="36">
        <v>4.7616440000000004</v>
      </c>
      <c r="D16" s="36">
        <v>14.384179</v>
      </c>
      <c r="E16" s="36">
        <v>19.226742999999999</v>
      </c>
      <c r="F16" s="36">
        <v>24.428497</v>
      </c>
      <c r="G16" s="36">
        <v>30.326014000000001</v>
      </c>
      <c r="H16" s="36">
        <v>32.425353000000001</v>
      </c>
      <c r="I16" s="36">
        <v>28.088439999999999</v>
      </c>
      <c r="J16" s="36">
        <v>16.339078000000001</v>
      </c>
      <c r="K16" s="36">
        <v>14.825445999999999</v>
      </c>
      <c r="L16" s="36">
        <v>5.2624469999999999</v>
      </c>
      <c r="M16" s="36">
        <v>2.7717130000000001</v>
      </c>
    </row>
    <row r="17" spans="1:13" ht="6" customHeight="1">
      <c r="A17" s="200"/>
      <c r="B17" s="212"/>
      <c r="C17" s="212"/>
      <c r="D17" s="212"/>
      <c r="E17" s="212"/>
      <c r="F17" s="212"/>
      <c r="G17" s="212"/>
      <c r="H17" s="212"/>
      <c r="I17" s="212"/>
      <c r="J17" s="212"/>
      <c r="K17" s="212"/>
      <c r="L17" s="212"/>
      <c r="M17" s="212"/>
    </row>
    <row r="18" spans="1:13" ht="42.95" customHeight="1">
      <c r="A18" s="867" t="s">
        <v>376</v>
      </c>
      <c r="B18" s="823"/>
      <c r="C18" s="823"/>
      <c r="D18" s="823"/>
      <c r="E18" s="823"/>
      <c r="F18" s="823"/>
      <c r="G18" s="823"/>
      <c r="H18" s="854"/>
      <c r="I18" s="854"/>
      <c r="J18" s="854"/>
      <c r="K18" s="854"/>
      <c r="L18" s="854"/>
      <c r="M18" s="854"/>
    </row>
    <row r="19" spans="1:13" s="42" customFormat="1" ht="6" customHeight="1">
      <c r="A19" s="106" t="s">
        <v>40</v>
      </c>
      <c r="B19" s="84"/>
      <c r="C19" s="84"/>
      <c r="D19" s="84"/>
      <c r="E19" s="84"/>
      <c r="F19" s="84"/>
      <c r="G19" s="84"/>
      <c r="H19" s="84"/>
      <c r="I19" s="84"/>
      <c r="J19" s="84"/>
      <c r="K19" s="107"/>
    </row>
    <row r="20" spans="1:13" s="42" customFormat="1" ht="12.75" customHeight="1">
      <c r="A20" s="856" t="s">
        <v>200</v>
      </c>
      <c r="B20" s="856"/>
      <c r="C20" s="856"/>
      <c r="D20" s="856"/>
      <c r="E20" s="856"/>
      <c r="F20" s="856"/>
      <c r="G20" s="856"/>
      <c r="H20" s="881"/>
      <c r="I20" s="881"/>
      <c r="J20" s="881"/>
      <c r="K20" s="881"/>
      <c r="L20" s="881"/>
      <c r="M20" s="881"/>
    </row>
    <row r="24" spans="1:13">
      <c r="E24" s="523"/>
      <c r="F24" s="524"/>
      <c r="G24" s="524"/>
      <c r="H24" s="524"/>
      <c r="I24" s="524"/>
      <c r="J24" s="524"/>
      <c r="K24" s="524"/>
    </row>
    <row r="25" spans="1:13">
      <c r="E25" s="523"/>
      <c r="F25" s="524"/>
      <c r="G25" s="524"/>
      <c r="H25" s="524"/>
      <c r="I25" s="524"/>
      <c r="J25" s="524"/>
      <c r="K25" s="524"/>
    </row>
  </sheetData>
  <mergeCells count="10">
    <mergeCell ref="K1:N1"/>
    <mergeCell ref="A20:M20"/>
    <mergeCell ref="A18:M18"/>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5"/>
  <sheetViews>
    <sheetView workbookViewId="0">
      <pane ySplit="4" topLeftCell="A5" activePane="bottomLeft" state="frozen"/>
      <selection activeCell="A17" sqref="A17:XFD18"/>
      <selection pane="bottomLeft" activeCell="F30" sqref="F30"/>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60" customFormat="1" ht="30" customHeight="1">
      <c r="A2" s="882" t="s">
        <v>442</v>
      </c>
      <c r="B2" s="882"/>
      <c r="C2" s="882"/>
      <c r="D2" s="882"/>
      <c r="E2" s="882"/>
      <c r="F2" s="882"/>
      <c r="G2" s="882"/>
      <c r="H2" s="883"/>
      <c r="I2" s="883"/>
      <c r="J2" s="883"/>
      <c r="K2" s="883"/>
      <c r="L2" s="883"/>
      <c r="M2" s="883"/>
    </row>
    <row r="3" spans="1:14" ht="15" customHeight="1">
      <c r="B3" s="778" t="s">
        <v>116</v>
      </c>
      <c r="C3" s="791"/>
      <c r="D3" s="778" t="s">
        <v>117</v>
      </c>
      <c r="E3" s="791"/>
      <c r="F3" s="778" t="s">
        <v>118</v>
      </c>
      <c r="G3" s="791"/>
      <c r="H3" s="778" t="s">
        <v>119</v>
      </c>
      <c r="I3" s="791"/>
      <c r="J3" s="778" t="s">
        <v>120</v>
      </c>
      <c r="K3" s="791"/>
      <c r="L3" s="778" t="s">
        <v>36</v>
      </c>
      <c r="M3" s="791"/>
    </row>
    <row r="4" spans="1:14" ht="15" customHeight="1">
      <c r="A4" s="4" t="s">
        <v>40</v>
      </c>
      <c r="B4" s="134" t="s">
        <v>29</v>
      </c>
      <c r="C4" s="2" t="s">
        <v>30</v>
      </c>
      <c r="D4" s="134" t="s">
        <v>29</v>
      </c>
      <c r="E4" s="2" t="s">
        <v>30</v>
      </c>
      <c r="F4" s="134" t="s">
        <v>29</v>
      </c>
      <c r="G4" s="2" t="s">
        <v>30</v>
      </c>
      <c r="H4" s="134" t="s">
        <v>29</v>
      </c>
      <c r="I4" s="2" t="s">
        <v>30</v>
      </c>
      <c r="J4" s="134" t="s">
        <v>29</v>
      </c>
      <c r="K4" s="2" t="s">
        <v>30</v>
      </c>
      <c r="L4" s="134" t="s">
        <v>29</v>
      </c>
      <c r="M4" s="2" t="s">
        <v>30</v>
      </c>
    </row>
    <row r="5" spans="1:14" ht="6" customHeight="1">
      <c r="A5" s="355"/>
      <c r="B5" s="408"/>
      <c r="C5" s="408"/>
      <c r="D5" s="408"/>
      <c r="E5" s="408"/>
      <c r="F5" s="408"/>
      <c r="G5" s="408"/>
      <c r="H5" s="408"/>
      <c r="I5" s="408"/>
      <c r="J5" s="408"/>
      <c r="K5" s="408"/>
      <c r="L5" s="408"/>
      <c r="M5" s="408"/>
    </row>
    <row r="6" spans="1:14" ht="12.75" customHeight="1">
      <c r="A6" s="6">
        <v>2007</v>
      </c>
      <c r="B6" s="36">
        <v>4.6417305092383998</v>
      </c>
      <c r="C6" s="36">
        <v>3.0042918454935599</v>
      </c>
      <c r="D6" s="36">
        <v>21.406038756196502</v>
      </c>
      <c r="E6" s="36">
        <v>21.0300429184549</v>
      </c>
      <c r="F6" s="36">
        <v>29.923388913925201</v>
      </c>
      <c r="G6" s="36">
        <v>37.672865999046302</v>
      </c>
      <c r="H6" s="36">
        <v>30.013519603424999</v>
      </c>
      <c r="I6" s="36">
        <v>27.8493085360038</v>
      </c>
      <c r="J6" s="36">
        <v>12.392969806219</v>
      </c>
      <c r="K6" s="36">
        <v>9.5374344301382905</v>
      </c>
      <c r="L6" s="36">
        <v>1.62235241099594</v>
      </c>
      <c r="M6" s="36">
        <v>0.906056270863138</v>
      </c>
    </row>
    <row r="7" spans="1:14" ht="12.75" customHeight="1">
      <c r="A7" s="6">
        <v>2008</v>
      </c>
      <c r="B7" s="36">
        <v>5.8201058201058196</v>
      </c>
      <c r="C7" s="36">
        <v>2.8361344537815101</v>
      </c>
      <c r="D7" s="36">
        <v>22.2222222222222</v>
      </c>
      <c r="E7" s="36">
        <v>21.743697478991599</v>
      </c>
      <c r="F7" s="36">
        <v>29.918229918229901</v>
      </c>
      <c r="G7" s="36">
        <v>36.502100840336098</v>
      </c>
      <c r="H7" s="36">
        <v>27.272727272727298</v>
      </c>
      <c r="I7" s="36">
        <v>28.203781512605001</v>
      </c>
      <c r="J7" s="36">
        <v>12.698412698412699</v>
      </c>
      <c r="K7" s="36">
        <v>10.031512605042</v>
      </c>
      <c r="L7" s="36">
        <v>2.0683020683020699</v>
      </c>
      <c r="M7" s="36">
        <v>0.68277310924369705</v>
      </c>
    </row>
    <row r="8" spans="1:14" ht="12.75" customHeight="1">
      <c r="A8" s="6">
        <v>2009</v>
      </c>
      <c r="B8" s="36">
        <v>4.9079754601227004</v>
      </c>
      <c r="C8" s="36">
        <v>3.4800409416581402</v>
      </c>
      <c r="D8" s="36">
        <v>21.9443133553563</v>
      </c>
      <c r="E8" s="36">
        <v>20.675537359263</v>
      </c>
      <c r="F8" s="36">
        <v>31.2883435582822</v>
      </c>
      <c r="G8" s="36">
        <v>35.568065506652999</v>
      </c>
      <c r="H8" s="36">
        <v>26.050023596035899</v>
      </c>
      <c r="I8" s="36">
        <v>27.328556806550701</v>
      </c>
      <c r="J8" s="36">
        <v>13.544124587069399</v>
      </c>
      <c r="K8" s="36">
        <v>11.7195496417605</v>
      </c>
      <c r="L8" s="36">
        <v>2.2652194431335499</v>
      </c>
      <c r="M8" s="36">
        <v>1.2282497441146401</v>
      </c>
    </row>
    <row r="9" spans="1:14" ht="12.75" customHeight="1">
      <c r="A9" s="6">
        <v>2010</v>
      </c>
      <c r="B9" s="36">
        <v>4.8081593006313703</v>
      </c>
      <c r="C9" s="36">
        <v>3.4042553191489402</v>
      </c>
      <c r="D9" s="36">
        <v>19.621175327829</v>
      </c>
      <c r="E9" s="36">
        <v>21.648936170212799</v>
      </c>
      <c r="F9" s="36">
        <v>29.188926663428798</v>
      </c>
      <c r="G9" s="36">
        <v>36.010638297872298</v>
      </c>
      <c r="H9" s="36">
        <v>29.286061194754701</v>
      </c>
      <c r="I9" s="36">
        <v>27.021276595744698</v>
      </c>
      <c r="J9" s="36">
        <v>15.0072850898494</v>
      </c>
      <c r="K9" s="36">
        <v>10.9574468085106</v>
      </c>
      <c r="L9" s="36">
        <v>2.0883924235065598</v>
      </c>
      <c r="M9" s="36">
        <v>0.95744680851063801</v>
      </c>
    </row>
    <row r="10" spans="1:14" ht="12.75" customHeight="1">
      <c r="A10" s="6">
        <v>2011</v>
      </c>
      <c r="B10" s="36">
        <v>5.8950784207679803</v>
      </c>
      <c r="C10" s="36">
        <v>2.56849315068493</v>
      </c>
      <c r="D10" s="36">
        <v>20.2812330989724</v>
      </c>
      <c r="E10" s="36">
        <v>21.289954337899498</v>
      </c>
      <c r="F10" s="36">
        <v>30.773391022174099</v>
      </c>
      <c r="G10" s="36">
        <v>34.189497716894998</v>
      </c>
      <c r="H10" s="36">
        <v>28.2314764737696</v>
      </c>
      <c r="I10" s="36">
        <v>27.168949771689501</v>
      </c>
      <c r="J10" s="36">
        <v>12.2228231476474</v>
      </c>
      <c r="K10" s="36">
        <v>13.299086757990899</v>
      </c>
      <c r="L10" s="36">
        <v>2.5959978366684702</v>
      </c>
      <c r="M10" s="36">
        <v>1.4840182648401801</v>
      </c>
    </row>
    <row r="11" spans="1:14" ht="12.75" customHeight="1">
      <c r="A11" s="6" t="s">
        <v>92</v>
      </c>
      <c r="B11" s="36">
        <v>4.9418604651162799</v>
      </c>
      <c r="C11" s="36">
        <v>3.6719706242350099</v>
      </c>
      <c r="D11" s="36">
        <v>18.3139534883721</v>
      </c>
      <c r="E11" s="36">
        <v>21.787025703794399</v>
      </c>
      <c r="F11" s="36">
        <v>29.6511627906977</v>
      </c>
      <c r="G11" s="36">
        <v>32.986536107711103</v>
      </c>
      <c r="H11" s="36">
        <v>28.7209302325581</v>
      </c>
      <c r="I11" s="36">
        <v>25.397796817625501</v>
      </c>
      <c r="J11" s="36">
        <v>14.709302325581399</v>
      </c>
      <c r="K11" s="36">
        <v>13.5862913096695</v>
      </c>
      <c r="L11" s="36">
        <v>3.6627906976744198</v>
      </c>
      <c r="M11" s="36">
        <v>2.5703794369645001</v>
      </c>
    </row>
    <row r="12" spans="1:14" ht="12.75" customHeight="1">
      <c r="A12" s="6" t="s">
        <v>93</v>
      </c>
      <c r="B12" s="36">
        <v>5.9895833333333304</v>
      </c>
      <c r="C12" s="36">
        <v>3.3953997809419501</v>
      </c>
      <c r="D12" s="36">
        <v>16.40625</v>
      </c>
      <c r="E12" s="36">
        <v>18.6199342825849</v>
      </c>
      <c r="F12" s="36">
        <v>24.7916666666667</v>
      </c>
      <c r="G12" s="36">
        <v>32.1467688937568</v>
      </c>
      <c r="H12" s="36">
        <v>35.5729166666667</v>
      </c>
      <c r="I12" s="36">
        <v>33.296823658269403</v>
      </c>
      <c r="J12" s="36">
        <v>13.3854166666667</v>
      </c>
      <c r="K12" s="36">
        <v>10.8433734939759</v>
      </c>
      <c r="L12" s="36">
        <v>3.8541666666666701</v>
      </c>
      <c r="M12" s="36">
        <v>1.6976998904709699</v>
      </c>
    </row>
    <row r="13" spans="1:14" ht="12.75" customHeight="1">
      <c r="A13" s="6">
        <v>2013</v>
      </c>
      <c r="B13" s="36">
        <v>6.1524743646901499</v>
      </c>
      <c r="C13" s="36">
        <v>3.1945788964182</v>
      </c>
      <c r="D13" s="36">
        <v>14.177440927329499</v>
      </c>
      <c r="E13" s="36">
        <v>17.618586640851898</v>
      </c>
      <c r="F13" s="36">
        <v>27.5078020508248</v>
      </c>
      <c r="G13" s="36">
        <v>30.300096805421099</v>
      </c>
      <c r="H13" s="36">
        <v>34.819438252340603</v>
      </c>
      <c r="I13" s="36">
        <v>33.591481122942902</v>
      </c>
      <c r="J13" s="36">
        <v>14.400356665180601</v>
      </c>
      <c r="K13" s="36">
        <v>13.649564375604999</v>
      </c>
      <c r="L13" s="36">
        <v>2.9424877396344198</v>
      </c>
      <c r="M13" s="36">
        <v>1.6456921587608899</v>
      </c>
    </row>
    <row r="14" spans="1:14" ht="12.75" customHeight="1">
      <c r="A14" s="6">
        <v>2014</v>
      </c>
      <c r="B14" s="36">
        <v>7.0391903767217503</v>
      </c>
      <c r="C14" s="36">
        <v>3.2813055566456399</v>
      </c>
      <c r="D14" s="36">
        <v>11.6198184522431</v>
      </c>
      <c r="E14" s="36">
        <v>16.847418970133699</v>
      </c>
      <c r="F14" s="36">
        <v>27.379401216887601</v>
      </c>
      <c r="G14" s="36">
        <v>29.922715012602801</v>
      </c>
      <c r="H14" s="36">
        <v>35.344425859573299</v>
      </c>
      <c r="I14" s="36">
        <v>35.3305819248639</v>
      </c>
      <c r="J14" s="36">
        <v>15.461324511229799</v>
      </c>
      <c r="K14" s="36">
        <v>12.896759058062701</v>
      </c>
      <c r="L14" s="36">
        <v>3.1558395833445601</v>
      </c>
      <c r="M14" s="36">
        <v>1.7212194776912799</v>
      </c>
    </row>
    <row r="15" spans="1:14" ht="12.75" customHeight="1">
      <c r="A15" s="6">
        <v>2015</v>
      </c>
      <c r="B15" s="36">
        <v>6.043837509717302</v>
      </c>
      <c r="C15" s="36">
        <v>3.2297513852775199</v>
      </c>
      <c r="D15" s="36">
        <v>12.991981950523677</v>
      </c>
      <c r="E15" s="36">
        <v>17.407673019576869</v>
      </c>
      <c r="F15" s="36">
        <v>23.682829126207768</v>
      </c>
      <c r="G15" s="36">
        <v>31.762676375847171</v>
      </c>
      <c r="H15" s="36">
        <v>38.205749316565672</v>
      </c>
      <c r="I15" s="36">
        <v>31.978682422912581</v>
      </c>
      <c r="J15" s="36">
        <v>15.860757318875265</v>
      </c>
      <c r="K15" s="36">
        <v>13.717268197396788</v>
      </c>
      <c r="L15" s="36">
        <v>3.2148447781088061</v>
      </c>
      <c r="M15" s="36">
        <v>1.9039485989888798</v>
      </c>
    </row>
    <row r="16" spans="1:14" ht="12.75" customHeight="1">
      <c r="A16" s="6">
        <v>2016</v>
      </c>
      <c r="B16" s="36">
        <v>5.4086360000000004</v>
      </c>
      <c r="C16" s="36">
        <v>3.015927</v>
      </c>
      <c r="D16" s="36">
        <v>13.351454</v>
      </c>
      <c r="E16" s="36">
        <v>17.026187</v>
      </c>
      <c r="F16" s="36">
        <v>26.857212000000001</v>
      </c>
      <c r="G16" s="36">
        <v>32.050792999999999</v>
      </c>
      <c r="H16" s="36">
        <v>37.675451000000002</v>
      </c>
      <c r="I16" s="36">
        <v>31.284576999999999</v>
      </c>
      <c r="J16" s="36">
        <v>13.106299999999999</v>
      </c>
      <c r="K16" s="36">
        <v>13.931603000000001</v>
      </c>
      <c r="L16" s="36">
        <v>3.600946</v>
      </c>
      <c r="M16" s="36">
        <v>2.6909139999999998</v>
      </c>
    </row>
    <row r="17" spans="1:13" ht="6" customHeight="1">
      <c r="A17" s="200"/>
      <c r="B17" s="212"/>
      <c r="C17" s="212"/>
      <c r="D17" s="212"/>
      <c r="E17" s="212"/>
      <c r="F17" s="212"/>
      <c r="G17" s="212"/>
      <c r="H17" s="212"/>
      <c r="I17" s="212"/>
      <c r="J17" s="212"/>
      <c r="K17" s="212"/>
      <c r="L17" s="212"/>
      <c r="M17" s="212"/>
    </row>
    <row r="18" spans="1:13" ht="42.95" customHeight="1">
      <c r="A18" s="867" t="s">
        <v>376</v>
      </c>
      <c r="B18" s="823"/>
      <c r="C18" s="823"/>
      <c r="D18" s="823"/>
      <c r="E18" s="823"/>
      <c r="F18" s="823"/>
      <c r="G18" s="823"/>
      <c r="H18" s="854"/>
      <c r="I18" s="854"/>
      <c r="J18" s="854"/>
      <c r="K18" s="854"/>
      <c r="L18" s="854"/>
      <c r="M18" s="854"/>
    </row>
    <row r="19" spans="1:13" s="42" customFormat="1" ht="6" customHeight="1">
      <c r="A19" s="106" t="s">
        <v>40</v>
      </c>
      <c r="B19" s="84"/>
      <c r="C19" s="84"/>
      <c r="D19" s="84"/>
      <c r="E19" s="84"/>
      <c r="F19" s="84"/>
      <c r="G19" s="84"/>
      <c r="H19" s="84"/>
      <c r="I19" s="84"/>
      <c r="J19" s="84"/>
      <c r="K19" s="107"/>
    </row>
    <row r="20" spans="1:13" s="42" customFormat="1" ht="12.75" customHeight="1">
      <c r="A20" s="856" t="s">
        <v>200</v>
      </c>
      <c r="B20" s="856"/>
      <c r="C20" s="856"/>
      <c r="D20" s="856"/>
      <c r="E20" s="856"/>
      <c r="F20" s="856"/>
      <c r="G20" s="856"/>
      <c r="H20" s="881"/>
      <c r="I20" s="881"/>
      <c r="J20" s="881"/>
      <c r="K20" s="881"/>
      <c r="L20" s="881"/>
      <c r="M20" s="881"/>
    </row>
    <row r="24" spans="1:13">
      <c r="F24" s="533"/>
      <c r="G24" s="534"/>
      <c r="H24" s="534"/>
      <c r="I24" s="534"/>
      <c r="J24" s="534"/>
      <c r="K24" s="534"/>
      <c r="L24" s="534"/>
    </row>
    <row r="25" spans="1:13">
      <c r="F25" s="533"/>
      <c r="G25" s="534"/>
      <c r="H25" s="534"/>
      <c r="I25" s="534"/>
      <c r="J25" s="534"/>
      <c r="K25" s="534"/>
      <c r="L25" s="534"/>
    </row>
  </sheetData>
  <mergeCells count="10">
    <mergeCell ref="K1:N1"/>
    <mergeCell ref="A20:M20"/>
    <mergeCell ref="A18:M18"/>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P12"/>
  <sheetViews>
    <sheetView workbookViewId="0">
      <pane ySplit="4" topLeftCell="A5" activePane="bottomLeft" state="frozen"/>
      <selection activeCell="A17" sqref="A17:XFD18"/>
      <selection pane="bottomLeft" activeCell="E23" sqref="E23"/>
    </sheetView>
  </sheetViews>
  <sheetFormatPr defaultColWidth="9.140625" defaultRowHeight="12.75"/>
  <cols>
    <col min="1" max="1" width="6.7109375" style="20" customWidth="1"/>
    <col min="2" max="26" width="8.7109375" style="20" customWidth="1"/>
    <col min="27" max="16384" width="9.140625" style="20"/>
  </cols>
  <sheetData>
    <row r="1" spans="1:16" s="94" customFormat="1" ht="30" customHeight="1">
      <c r="A1" s="142"/>
      <c r="B1" s="143"/>
      <c r="C1" s="143"/>
      <c r="D1" s="143"/>
      <c r="E1" s="143"/>
      <c r="F1" s="143"/>
      <c r="G1" s="143"/>
      <c r="H1" s="143"/>
      <c r="I1" s="143"/>
      <c r="J1" s="143"/>
      <c r="K1" s="774" t="s">
        <v>354</v>
      </c>
      <c r="L1" s="775"/>
      <c r="M1" s="775"/>
      <c r="N1" s="817"/>
    </row>
    <row r="2" spans="1:16" s="140" customFormat="1" ht="15" customHeight="1">
      <c r="A2" s="803" t="s">
        <v>559</v>
      </c>
      <c r="B2" s="803"/>
      <c r="C2" s="803"/>
      <c r="D2" s="803"/>
      <c r="E2" s="803"/>
      <c r="F2" s="803"/>
      <c r="G2" s="803"/>
      <c r="H2" s="803"/>
      <c r="I2" s="803"/>
      <c r="J2" s="803"/>
      <c r="K2" s="803"/>
    </row>
    <row r="3" spans="1:16" ht="30" customHeight="1">
      <c r="A3" s="26"/>
      <c r="B3" s="804" t="s">
        <v>95</v>
      </c>
      <c r="C3" s="804"/>
      <c r="D3" s="804" t="s">
        <v>96</v>
      </c>
      <c r="E3" s="804"/>
      <c r="F3" s="804" t="s">
        <v>97</v>
      </c>
      <c r="G3" s="804"/>
      <c r="H3" s="804" t="s">
        <v>19</v>
      </c>
      <c r="I3" s="804"/>
      <c r="J3" s="804" t="s">
        <v>36</v>
      </c>
      <c r="K3" s="804"/>
    </row>
    <row r="4" spans="1:16" ht="15" customHeight="1">
      <c r="A4" s="156" t="s">
        <v>40</v>
      </c>
      <c r="B4" s="559" t="s">
        <v>29</v>
      </c>
      <c r="C4" s="559" t="s">
        <v>30</v>
      </c>
      <c r="D4" s="559" t="s">
        <v>29</v>
      </c>
      <c r="E4" s="559" t="s">
        <v>30</v>
      </c>
      <c r="F4" s="559" t="s">
        <v>29</v>
      </c>
      <c r="G4" s="559" t="s">
        <v>30</v>
      </c>
      <c r="H4" s="559" t="s">
        <v>29</v>
      </c>
      <c r="I4" s="559" t="s">
        <v>30</v>
      </c>
      <c r="J4" s="559" t="s">
        <v>29</v>
      </c>
      <c r="K4" s="559" t="s">
        <v>30</v>
      </c>
    </row>
    <row r="5" spans="1:16" ht="6" customHeight="1">
      <c r="A5" s="410"/>
      <c r="B5" s="325"/>
      <c r="C5" s="325"/>
      <c r="D5" s="325"/>
      <c r="E5" s="325"/>
      <c r="F5" s="325"/>
      <c r="G5" s="325"/>
      <c r="H5" s="325"/>
      <c r="I5" s="325"/>
      <c r="J5" s="325"/>
      <c r="K5" s="325"/>
    </row>
    <row r="6" spans="1:16" ht="12.75" customHeight="1">
      <c r="A6" s="56" t="s">
        <v>352</v>
      </c>
      <c r="B6" s="28">
        <v>32.423866553014108</v>
      </c>
      <c r="C6" s="28">
        <v>17.085211258349126</v>
      </c>
      <c r="D6" s="28">
        <v>24.688644824703271</v>
      </c>
      <c r="E6" s="28">
        <v>11.587187878728209</v>
      </c>
      <c r="F6" s="28">
        <v>10.418034128254067</v>
      </c>
      <c r="G6" s="28">
        <v>2.81978055145894</v>
      </c>
      <c r="H6" s="28">
        <v>64.027615704390399</v>
      </c>
      <c r="I6" s="28">
        <v>80.222043719883288</v>
      </c>
      <c r="J6" s="28">
        <v>3.548517742595402</v>
      </c>
      <c r="K6" s="28">
        <v>2.6927450217656039</v>
      </c>
    </row>
    <row r="7" spans="1:16" ht="12.75" customHeight="1">
      <c r="A7" s="56" t="s">
        <v>94</v>
      </c>
      <c r="B7" s="28">
        <v>30.11718414196763</v>
      </c>
      <c r="C7" s="28">
        <v>14.675873161504684</v>
      </c>
      <c r="D7" s="28">
        <v>22.577271878368201</v>
      </c>
      <c r="E7" s="28">
        <v>10.041226136986145</v>
      </c>
      <c r="F7" s="28">
        <v>10.396548363235665</v>
      </c>
      <c r="G7" s="28">
        <v>2.7114754011626276</v>
      </c>
      <c r="H7" s="28">
        <v>66.023825724145908</v>
      </c>
      <c r="I7" s="28">
        <v>81.496198857689649</v>
      </c>
      <c r="J7" s="28">
        <v>3.8589901338891943</v>
      </c>
      <c r="K7" s="28">
        <v>3.8279279808077589</v>
      </c>
    </row>
    <row r="8" spans="1:16" ht="12.75" customHeight="1">
      <c r="A8" s="56" t="s">
        <v>277</v>
      </c>
      <c r="B8" s="28">
        <v>27.408572552103799</v>
      </c>
      <c r="C8" s="28">
        <v>11.769651113913399</v>
      </c>
      <c r="D8" s="28">
        <v>20.613690007867799</v>
      </c>
      <c r="E8" s="28">
        <v>8.5750315258512</v>
      </c>
      <c r="F8" s="28">
        <v>9.0873328088119596</v>
      </c>
      <c r="G8" s="28">
        <v>1.8915510718789399</v>
      </c>
      <c r="H8" s="28">
        <v>68.462445930003895</v>
      </c>
      <c r="I8" s="28">
        <v>85.245901639344297</v>
      </c>
      <c r="J8" s="28">
        <v>4.1289815178922504</v>
      </c>
      <c r="K8" s="28">
        <v>2.98444724674233</v>
      </c>
    </row>
    <row r="9" spans="1:16" s="42" customFormat="1" ht="12.75" customHeight="1">
      <c r="A9" s="56" t="s">
        <v>374</v>
      </c>
      <c r="B9" s="28">
        <v>28.5</v>
      </c>
      <c r="C9" s="28">
        <v>13</v>
      </c>
      <c r="D9" s="28">
        <v>22.1</v>
      </c>
      <c r="E9" s="28">
        <v>9</v>
      </c>
      <c r="F9" s="28">
        <v>12</v>
      </c>
      <c r="G9" s="28">
        <v>2.7</v>
      </c>
      <c r="H9" s="28">
        <v>66.2</v>
      </c>
      <c r="I9" s="28">
        <v>83.5</v>
      </c>
      <c r="J9" s="28">
        <v>5.4</v>
      </c>
      <c r="K9" s="28">
        <v>3.6</v>
      </c>
    </row>
    <row r="10" spans="1:16" s="42" customFormat="1" ht="12.75" customHeight="1">
      <c r="A10" s="730" t="s">
        <v>556</v>
      </c>
      <c r="B10" s="731">
        <v>27.5</v>
      </c>
      <c r="C10" s="731">
        <v>9.9</v>
      </c>
      <c r="D10" s="731">
        <v>22.5</v>
      </c>
      <c r="E10" s="731">
        <v>7.3</v>
      </c>
      <c r="F10" s="731">
        <v>11.4</v>
      </c>
      <c r="G10" s="731">
        <v>3</v>
      </c>
      <c r="H10" s="731">
        <v>68.599999999999994</v>
      </c>
      <c r="I10" s="731">
        <v>87.1</v>
      </c>
      <c r="J10" s="731">
        <v>3.8</v>
      </c>
      <c r="K10" s="731">
        <v>3</v>
      </c>
    </row>
    <row r="11" spans="1:16" s="42" customFormat="1" ht="6" customHeight="1">
      <c r="A11" s="268" t="s">
        <v>40</v>
      </c>
      <c r="B11" s="746"/>
      <c r="C11" s="746"/>
      <c r="D11" s="746"/>
      <c r="E11" s="746"/>
      <c r="F11" s="746"/>
      <c r="G11" s="746"/>
      <c r="H11" s="746"/>
      <c r="I11" s="746"/>
      <c r="J11" s="746"/>
      <c r="K11" s="266"/>
      <c r="O11" s="31"/>
      <c r="P11" s="31"/>
    </row>
    <row r="12" spans="1:16">
      <c r="A12" s="801" t="s">
        <v>200</v>
      </c>
      <c r="B12" s="801"/>
      <c r="C12" s="801"/>
      <c r="D12" s="801"/>
      <c r="E12" s="801"/>
      <c r="F12" s="801"/>
      <c r="G12" s="801"/>
      <c r="H12" s="801"/>
      <c r="I12" s="801"/>
      <c r="J12" s="801"/>
      <c r="K12" s="801"/>
    </row>
  </sheetData>
  <mergeCells count="8">
    <mergeCell ref="A12:K12"/>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ignoredErrors>
    <ignoredError sqref="A6:A10" numberStoredAsText="1"/>
  </ignoredErrors>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P12"/>
  <sheetViews>
    <sheetView workbookViewId="0">
      <pane ySplit="4" topLeftCell="A5" activePane="bottomLeft" state="frozen"/>
      <selection activeCell="A17" sqref="A17:XFD18"/>
      <selection pane="bottomLeft" activeCell="H24" sqref="H24"/>
    </sheetView>
  </sheetViews>
  <sheetFormatPr defaultColWidth="9.140625" defaultRowHeight="12.75"/>
  <cols>
    <col min="1" max="1" width="6.7109375" style="20" customWidth="1"/>
    <col min="2" max="26" width="8.7109375" style="20" customWidth="1"/>
    <col min="27" max="16384" width="9.140625" style="20"/>
  </cols>
  <sheetData>
    <row r="1" spans="1:16" s="94" customFormat="1" ht="30" customHeight="1">
      <c r="A1" s="142"/>
      <c r="B1" s="143"/>
      <c r="C1" s="143"/>
      <c r="D1" s="143"/>
      <c r="E1" s="143"/>
      <c r="F1" s="143"/>
      <c r="G1" s="143"/>
      <c r="H1" s="143"/>
      <c r="I1" s="143"/>
      <c r="J1" s="143"/>
      <c r="K1" s="774" t="s">
        <v>354</v>
      </c>
      <c r="L1" s="775"/>
      <c r="M1" s="775"/>
      <c r="N1" s="817"/>
    </row>
    <row r="2" spans="1:16" s="140" customFormat="1" ht="15" customHeight="1">
      <c r="A2" s="803" t="s">
        <v>560</v>
      </c>
      <c r="B2" s="803"/>
      <c r="C2" s="803"/>
      <c r="D2" s="803"/>
      <c r="E2" s="803"/>
      <c r="F2" s="803"/>
      <c r="G2" s="803"/>
      <c r="H2" s="803"/>
      <c r="I2" s="803"/>
      <c r="J2" s="803"/>
      <c r="K2" s="803"/>
    </row>
    <row r="3" spans="1:16" ht="30" customHeight="1">
      <c r="A3" s="26"/>
      <c r="B3" s="804" t="s">
        <v>95</v>
      </c>
      <c r="C3" s="804"/>
      <c r="D3" s="804" t="s">
        <v>96</v>
      </c>
      <c r="E3" s="804"/>
      <c r="F3" s="804" t="s">
        <v>97</v>
      </c>
      <c r="G3" s="804"/>
      <c r="H3" s="804" t="s">
        <v>19</v>
      </c>
      <c r="I3" s="804"/>
      <c r="J3" s="804" t="s">
        <v>36</v>
      </c>
      <c r="K3" s="804"/>
    </row>
    <row r="4" spans="1:16" ht="15" customHeight="1">
      <c r="A4" s="156" t="s">
        <v>40</v>
      </c>
      <c r="B4" s="559" t="s">
        <v>29</v>
      </c>
      <c r="C4" s="559" t="s">
        <v>30</v>
      </c>
      <c r="D4" s="559" t="s">
        <v>29</v>
      </c>
      <c r="E4" s="559" t="s">
        <v>30</v>
      </c>
      <c r="F4" s="559" t="s">
        <v>29</v>
      </c>
      <c r="G4" s="559" t="s">
        <v>30</v>
      </c>
      <c r="H4" s="559" t="s">
        <v>29</v>
      </c>
      <c r="I4" s="559" t="s">
        <v>30</v>
      </c>
      <c r="J4" s="559" t="s">
        <v>29</v>
      </c>
      <c r="K4" s="559" t="s">
        <v>30</v>
      </c>
    </row>
    <row r="5" spans="1:16" ht="6" customHeight="1">
      <c r="A5" s="410"/>
      <c r="B5" s="325"/>
      <c r="C5" s="325"/>
      <c r="D5" s="325"/>
      <c r="E5" s="325"/>
      <c r="F5" s="325"/>
      <c r="G5" s="325"/>
      <c r="H5" s="325"/>
      <c r="I5" s="325"/>
      <c r="J5" s="325"/>
      <c r="K5" s="325"/>
    </row>
    <row r="6" spans="1:16" ht="12.75" customHeight="1">
      <c r="A6" s="56" t="s">
        <v>352</v>
      </c>
      <c r="B6" s="28">
        <v>42.52070556292265</v>
      </c>
      <c r="C6" s="28">
        <v>17.694637450741698</v>
      </c>
      <c r="D6" s="28">
        <v>33.075909863025942</v>
      </c>
      <c r="E6" s="28">
        <v>12.7805316632857</v>
      </c>
      <c r="F6" s="28">
        <v>16.517177731502301</v>
      </c>
      <c r="G6" s="28">
        <v>3.6218524990128369</v>
      </c>
      <c r="H6" s="28">
        <v>54.618861429564703</v>
      </c>
      <c r="I6" s="28">
        <v>79.680124764342395</v>
      </c>
      <c r="J6" s="28">
        <v>2.86043300751213</v>
      </c>
      <c r="K6" s="28">
        <v>2.6252377849164112</v>
      </c>
    </row>
    <row r="7" spans="1:16" ht="12.75" customHeight="1">
      <c r="A7" s="56" t="s">
        <v>94</v>
      </c>
      <c r="B7" s="28">
        <v>40.662620498312592</v>
      </c>
      <c r="C7" s="28">
        <v>16.247129641903676</v>
      </c>
      <c r="D7" s="28">
        <v>34.20647672505315</v>
      </c>
      <c r="E7" s="28">
        <v>11.891536670670771</v>
      </c>
      <c r="F7" s="28">
        <v>15.93773478608812</v>
      </c>
      <c r="G7" s="28">
        <v>3.3752394181031526</v>
      </c>
      <c r="H7" s="28">
        <v>55.691193731461027</v>
      </c>
      <c r="I7" s="28">
        <v>80.703818341052056</v>
      </c>
      <c r="J7" s="28">
        <v>3.6461857702274481</v>
      </c>
      <c r="K7" s="28">
        <v>3.0490520170429636</v>
      </c>
    </row>
    <row r="8" spans="1:16" ht="12.75" customHeight="1">
      <c r="A8" s="56" t="s">
        <v>277</v>
      </c>
      <c r="B8" s="28">
        <v>38.531645569620302</v>
      </c>
      <c r="C8" s="28">
        <v>12.554112554112599</v>
      </c>
      <c r="D8" s="28">
        <v>31.730769230769202</v>
      </c>
      <c r="E8" s="28">
        <v>9.2482422931314208</v>
      </c>
      <c r="F8" s="28">
        <v>17.3164556962025</v>
      </c>
      <c r="G8" s="28">
        <v>2.4350649350649398</v>
      </c>
      <c r="H8" s="28">
        <v>58.430379746835399</v>
      </c>
      <c r="I8" s="28">
        <v>84.253246753246799</v>
      </c>
      <c r="J8" s="28">
        <v>3.0379746835443</v>
      </c>
      <c r="K8" s="28">
        <v>3.1926406926406901</v>
      </c>
    </row>
    <row r="9" spans="1:16" s="42" customFormat="1" ht="12.75" customHeight="1">
      <c r="A9" s="56" t="s">
        <v>374</v>
      </c>
      <c r="B9" s="28">
        <v>36.5</v>
      </c>
      <c r="C9" s="28">
        <v>12</v>
      </c>
      <c r="D9" s="28">
        <v>29.9</v>
      </c>
      <c r="E9" s="28">
        <v>7.9</v>
      </c>
      <c r="F9" s="28">
        <v>15.3</v>
      </c>
      <c r="G9" s="28">
        <v>2</v>
      </c>
      <c r="H9" s="28">
        <v>60</v>
      </c>
      <c r="I9" s="28">
        <v>85.3</v>
      </c>
      <c r="J9" s="28">
        <v>3.5</v>
      </c>
      <c r="K9" s="28">
        <v>2.7</v>
      </c>
    </row>
    <row r="10" spans="1:16" s="42" customFormat="1" ht="12.75" customHeight="1">
      <c r="A10" s="730" t="s">
        <v>556</v>
      </c>
      <c r="B10" s="731">
        <v>38.700000000000003</v>
      </c>
      <c r="C10" s="731">
        <v>8.6999999999999993</v>
      </c>
      <c r="D10" s="731">
        <v>34.1</v>
      </c>
      <c r="E10" s="731">
        <v>6.4</v>
      </c>
      <c r="F10" s="731">
        <v>18.399999999999999</v>
      </c>
      <c r="G10" s="731">
        <v>2</v>
      </c>
      <c r="H10" s="731">
        <v>57.3</v>
      </c>
      <c r="I10" s="731">
        <v>89.1</v>
      </c>
      <c r="J10" s="731">
        <v>3.6</v>
      </c>
      <c r="K10" s="731">
        <v>2.1</v>
      </c>
    </row>
    <row r="11" spans="1:16" s="42" customFormat="1" ht="6" customHeight="1">
      <c r="A11" s="268" t="s">
        <v>40</v>
      </c>
      <c r="B11" s="746"/>
      <c r="C11" s="746"/>
      <c r="D11" s="746"/>
      <c r="E11" s="746"/>
      <c r="F11" s="746"/>
      <c r="G11" s="746"/>
      <c r="H11" s="746"/>
      <c r="I11" s="746"/>
      <c r="J11" s="746"/>
      <c r="K11" s="266"/>
      <c r="O11" s="31"/>
      <c r="P11" s="31"/>
    </row>
    <row r="12" spans="1:16">
      <c r="A12" s="801" t="s">
        <v>200</v>
      </c>
      <c r="B12" s="801"/>
      <c r="C12" s="801"/>
      <c r="D12" s="801"/>
      <c r="E12" s="801"/>
      <c r="F12" s="801"/>
      <c r="G12" s="801"/>
      <c r="H12" s="801"/>
      <c r="I12" s="801"/>
      <c r="J12" s="801"/>
      <c r="K12" s="801"/>
    </row>
  </sheetData>
  <mergeCells count="8">
    <mergeCell ref="A12:K12"/>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ignoredErrors>
    <ignoredError sqref="A6:A10" numberStoredAsText="1"/>
  </ignoredErrors>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P16"/>
  <sheetViews>
    <sheetView workbookViewId="0">
      <pane ySplit="4" topLeftCell="A5" activePane="bottomLeft" state="frozen"/>
      <selection activeCell="A17" sqref="A17:XFD18"/>
      <selection pane="bottomLeft" activeCell="D22" sqref="D22"/>
    </sheetView>
  </sheetViews>
  <sheetFormatPr defaultColWidth="8.85546875" defaultRowHeight="12.75"/>
  <cols>
    <col min="1" max="15" width="6.7109375" style="348" customWidth="1"/>
    <col min="16" max="26" width="8.7109375" style="348" customWidth="1"/>
    <col min="27" max="16384" width="8.85546875" style="348"/>
  </cols>
  <sheetData>
    <row r="1" spans="1:16" s="344" customFormat="1" ht="30" customHeight="1">
      <c r="A1" s="342"/>
      <c r="B1" s="343"/>
      <c r="C1" s="343"/>
      <c r="D1" s="343"/>
      <c r="K1" s="774" t="s">
        <v>354</v>
      </c>
      <c r="L1" s="775"/>
      <c r="M1" s="775"/>
      <c r="N1" s="817"/>
    </row>
    <row r="2" spans="1:16" s="345" customFormat="1" ht="30" customHeight="1">
      <c r="A2" s="783" t="s">
        <v>566</v>
      </c>
      <c r="B2" s="784"/>
      <c r="C2" s="784"/>
      <c r="D2" s="784"/>
      <c r="E2" s="784"/>
      <c r="F2" s="784"/>
      <c r="G2" s="784"/>
      <c r="H2" s="843"/>
      <c r="I2" s="843"/>
      <c r="J2" s="843"/>
      <c r="K2" s="843"/>
      <c r="L2" s="843"/>
      <c r="M2" s="843"/>
      <c r="N2" s="843"/>
      <c r="O2" s="843"/>
    </row>
    <row r="3" spans="1:16" s="345" customFormat="1" ht="30" customHeight="1">
      <c r="A3" s="339"/>
      <c r="B3" s="779" t="s">
        <v>323</v>
      </c>
      <c r="C3" s="824"/>
      <c r="D3" s="779" t="s">
        <v>324</v>
      </c>
      <c r="E3" s="824"/>
      <c r="F3" s="779" t="s">
        <v>325</v>
      </c>
      <c r="G3" s="824"/>
      <c r="H3" s="884" t="s">
        <v>326</v>
      </c>
      <c r="I3" s="858"/>
      <c r="J3" s="884" t="s">
        <v>327</v>
      </c>
      <c r="K3" s="858"/>
      <c r="L3" s="884" t="s">
        <v>328</v>
      </c>
      <c r="M3" s="858"/>
      <c r="N3" s="884" t="s">
        <v>329</v>
      </c>
      <c r="O3" s="858"/>
    </row>
    <row r="4" spans="1:16" s="345" customFormat="1" ht="15" customHeight="1">
      <c r="A4" s="339"/>
      <c r="B4" s="340" t="s">
        <v>29</v>
      </c>
      <c r="C4" s="340" t="s">
        <v>30</v>
      </c>
      <c r="D4" s="340" t="s">
        <v>29</v>
      </c>
      <c r="E4" s="340" t="s">
        <v>30</v>
      </c>
      <c r="F4" s="340" t="s">
        <v>29</v>
      </c>
      <c r="G4" s="340" t="s">
        <v>30</v>
      </c>
      <c r="H4" s="346" t="s">
        <v>29</v>
      </c>
      <c r="I4" s="346" t="s">
        <v>30</v>
      </c>
      <c r="J4" s="346" t="s">
        <v>29</v>
      </c>
      <c r="K4" s="346" t="s">
        <v>30</v>
      </c>
      <c r="L4" s="346" t="s">
        <v>29</v>
      </c>
      <c r="M4" s="346" t="s">
        <v>30</v>
      </c>
      <c r="N4" s="346" t="s">
        <v>29</v>
      </c>
      <c r="O4" s="346" t="s">
        <v>30</v>
      </c>
    </row>
    <row r="5" spans="1:16" ht="6" customHeight="1">
      <c r="A5" s="347"/>
      <c r="B5" s="369"/>
      <c r="C5" s="265"/>
      <c r="D5" s="265"/>
      <c r="E5" s="369"/>
      <c r="F5" s="265"/>
      <c r="G5" s="265"/>
      <c r="H5" s="263"/>
      <c r="I5" s="263"/>
      <c r="J5" s="263"/>
      <c r="K5" s="263"/>
      <c r="L5" s="263"/>
      <c r="M5" s="263"/>
      <c r="N5" s="263"/>
      <c r="O5" s="263"/>
    </row>
    <row r="6" spans="1:16" ht="12.75" customHeight="1">
      <c r="A6" s="6">
        <v>2005</v>
      </c>
      <c r="B6" s="63">
        <v>6.984388</v>
      </c>
      <c r="C6" s="63">
        <v>0.786609</v>
      </c>
      <c r="D6" s="63">
        <v>2.3780760000000001</v>
      </c>
      <c r="E6" s="63">
        <v>0.55596800000000002</v>
      </c>
      <c r="F6" s="63">
        <v>6.8479169999999998</v>
      </c>
      <c r="G6" s="63">
        <v>1.382288</v>
      </c>
      <c r="H6" s="63">
        <v>4.0661110000000003</v>
      </c>
      <c r="I6" s="63">
        <v>0.66389600000000004</v>
      </c>
      <c r="J6" s="63">
        <v>9.935416</v>
      </c>
      <c r="K6" s="63">
        <v>5.8145670000000003</v>
      </c>
      <c r="L6" s="63">
        <v>10.433044000000001</v>
      </c>
      <c r="M6" s="63">
        <v>1.290081</v>
      </c>
      <c r="N6" s="63">
        <v>7.1417989999999998</v>
      </c>
      <c r="O6" s="63">
        <v>1.2051099999999999</v>
      </c>
    </row>
    <row r="7" spans="1:16" ht="12.75" customHeight="1">
      <c r="A7" s="349">
        <v>2006</v>
      </c>
      <c r="B7" s="63">
        <v>9.5855309999999996</v>
      </c>
      <c r="C7" s="63">
        <v>1.4696480000000001</v>
      </c>
      <c r="D7" s="63">
        <v>2.7199550000000001</v>
      </c>
      <c r="E7" s="63">
        <v>0.363062</v>
      </c>
      <c r="F7" s="63">
        <v>7.1487280000000002</v>
      </c>
      <c r="G7" s="63">
        <v>1.6703809999999999</v>
      </c>
      <c r="H7" s="63">
        <v>4.3749459999999996</v>
      </c>
      <c r="I7" s="63">
        <v>0.88793</v>
      </c>
      <c r="J7" s="63">
        <v>8.4476089999999999</v>
      </c>
      <c r="K7" s="63">
        <v>4.8348709999999997</v>
      </c>
      <c r="L7" s="63">
        <v>8.6687709999999996</v>
      </c>
      <c r="M7" s="63">
        <v>1.8051159999999999</v>
      </c>
      <c r="N7" s="63">
        <v>6.4235930000000003</v>
      </c>
      <c r="O7" s="63">
        <v>1.1865330000000001</v>
      </c>
    </row>
    <row r="8" spans="1:16" ht="12.75" customHeight="1">
      <c r="A8" s="6">
        <v>2007</v>
      </c>
      <c r="B8" s="63">
        <v>6.6681010000000001</v>
      </c>
      <c r="C8" s="63">
        <v>0.89458599999999999</v>
      </c>
      <c r="D8" s="63">
        <v>1.7857970000000001</v>
      </c>
      <c r="E8" s="63">
        <v>0.54899299999999995</v>
      </c>
      <c r="F8" s="63">
        <v>17.087982</v>
      </c>
      <c r="G8" s="63">
        <v>4.3544460000000003</v>
      </c>
      <c r="H8" s="63">
        <v>2.640228</v>
      </c>
      <c r="I8" s="63">
        <v>0.89964500000000003</v>
      </c>
      <c r="J8" s="63">
        <v>5.8795270000000004</v>
      </c>
      <c r="K8" s="63">
        <v>3.4953780000000001</v>
      </c>
      <c r="L8" s="63">
        <v>6.8371560000000002</v>
      </c>
      <c r="M8" s="63">
        <v>1.151292</v>
      </c>
      <c r="N8" s="63">
        <v>4.8497630000000003</v>
      </c>
      <c r="O8" s="63">
        <v>0.69019200000000003</v>
      </c>
    </row>
    <row r="9" spans="1:16" ht="12.75" customHeight="1">
      <c r="A9" s="349">
        <v>2008</v>
      </c>
      <c r="B9" s="63">
        <v>5.096787</v>
      </c>
      <c r="C9" s="63">
        <v>0.69631900000000002</v>
      </c>
      <c r="D9" s="63">
        <v>2.0872130000000002</v>
      </c>
      <c r="E9" s="63">
        <v>0.50593200000000005</v>
      </c>
      <c r="F9" s="63">
        <v>17.795255000000001</v>
      </c>
      <c r="G9" s="63">
        <v>4.9913550000000004</v>
      </c>
      <c r="H9" s="63">
        <v>2.8482940000000001</v>
      </c>
      <c r="I9" s="63">
        <v>0.60499599999999998</v>
      </c>
      <c r="J9" s="63">
        <v>6.2173170000000004</v>
      </c>
      <c r="K9" s="63">
        <v>3.0232760000000001</v>
      </c>
      <c r="L9" s="63">
        <v>6.0045919999999997</v>
      </c>
      <c r="M9" s="63">
        <v>0.71081300000000003</v>
      </c>
      <c r="N9" s="63">
        <v>4.6773410000000002</v>
      </c>
      <c r="O9" s="63">
        <v>0.49094500000000002</v>
      </c>
    </row>
    <row r="10" spans="1:16" ht="12.75" customHeight="1">
      <c r="A10" s="6">
        <v>2009</v>
      </c>
      <c r="B10" s="63">
        <v>6.9752270000000003</v>
      </c>
      <c r="C10" s="63">
        <v>0.61269600000000002</v>
      </c>
      <c r="D10" s="63">
        <v>3.0961409999999998</v>
      </c>
      <c r="E10" s="63">
        <v>0.33912900000000001</v>
      </c>
      <c r="F10" s="63">
        <v>19.166851999999999</v>
      </c>
      <c r="G10" s="63">
        <v>5.4094300000000004</v>
      </c>
      <c r="H10" s="63">
        <v>3.4419390000000001</v>
      </c>
      <c r="I10" s="63">
        <v>0.335924</v>
      </c>
      <c r="J10" s="63">
        <v>6.4119279999999996</v>
      </c>
      <c r="K10" s="63">
        <v>2.089842</v>
      </c>
      <c r="L10" s="63">
        <v>5.700456</v>
      </c>
      <c r="M10" s="63">
        <v>0.70952499999999996</v>
      </c>
      <c r="N10" s="63">
        <v>5.2062179999999998</v>
      </c>
      <c r="O10" s="63">
        <v>0.49290400000000001</v>
      </c>
    </row>
    <row r="11" spans="1:16" ht="12.75" customHeight="1">
      <c r="A11" s="349">
        <v>2010</v>
      </c>
      <c r="B11" s="63">
        <v>5.2379340000000001</v>
      </c>
      <c r="C11" s="63">
        <v>0.86450099999999996</v>
      </c>
      <c r="D11" s="63">
        <v>2.3014039999999998</v>
      </c>
      <c r="E11" s="63">
        <v>0.41802400000000001</v>
      </c>
      <c r="F11" s="63">
        <v>16.505233</v>
      </c>
      <c r="G11" s="63">
        <v>6.3151910000000004</v>
      </c>
      <c r="H11" s="63">
        <v>2.7253029999999998</v>
      </c>
      <c r="I11" s="63">
        <v>0.57398199999999999</v>
      </c>
      <c r="J11" s="63">
        <v>5.8863919999999998</v>
      </c>
      <c r="K11" s="63">
        <v>2.6397949999999999</v>
      </c>
      <c r="L11" s="63">
        <v>5.8149369999999996</v>
      </c>
      <c r="M11" s="63">
        <v>0.74632200000000004</v>
      </c>
      <c r="N11" s="63">
        <v>4.2165359999999996</v>
      </c>
      <c r="O11" s="63">
        <v>0.458233</v>
      </c>
    </row>
    <row r="12" spans="1:16" ht="12.75" customHeight="1">
      <c r="A12" s="6">
        <v>2011</v>
      </c>
      <c r="B12" s="63">
        <v>4.9709130000000004</v>
      </c>
      <c r="C12" s="63">
        <v>0.534169</v>
      </c>
      <c r="D12" s="63">
        <v>2.342543</v>
      </c>
      <c r="E12" s="63">
        <v>0.39317600000000003</v>
      </c>
      <c r="F12" s="63">
        <v>13.935584</v>
      </c>
      <c r="G12" s="63">
        <v>4.3277659999999996</v>
      </c>
      <c r="H12" s="63">
        <v>2.5871420000000001</v>
      </c>
      <c r="I12" s="63">
        <v>0.42641899999999999</v>
      </c>
      <c r="J12" s="63">
        <v>4.6005070000000003</v>
      </c>
      <c r="K12" s="63">
        <v>2.0805859999999998</v>
      </c>
      <c r="L12" s="63">
        <v>4.7462010000000001</v>
      </c>
      <c r="M12" s="63">
        <v>0.60544900000000001</v>
      </c>
      <c r="N12" s="63">
        <v>4.0291370000000004</v>
      </c>
      <c r="O12" s="63">
        <v>0.39239200000000002</v>
      </c>
    </row>
    <row r="13" spans="1:16" ht="12.75" customHeight="1">
      <c r="A13" s="359">
        <v>2012</v>
      </c>
      <c r="B13" s="63">
        <v>4.8697800000000004</v>
      </c>
      <c r="C13" s="63">
        <v>0.546593</v>
      </c>
      <c r="D13" s="63">
        <v>2.91309</v>
      </c>
      <c r="E13" s="63">
        <v>0.38356099999999999</v>
      </c>
      <c r="F13" s="63">
        <v>15.347849999999999</v>
      </c>
      <c r="G13" s="63">
        <v>4.2789169999999999</v>
      </c>
      <c r="H13" s="63">
        <v>3.317043</v>
      </c>
      <c r="I13" s="63">
        <v>0.63229000000000002</v>
      </c>
      <c r="J13" s="63">
        <v>6.0294319999999999</v>
      </c>
      <c r="K13" s="63">
        <v>1.94737</v>
      </c>
      <c r="L13" s="63">
        <v>6.9732240000000001</v>
      </c>
      <c r="M13" s="63">
        <v>0.88934899999999995</v>
      </c>
      <c r="N13" s="63">
        <v>5.7539920000000002</v>
      </c>
      <c r="O13" s="63">
        <v>0.52419400000000005</v>
      </c>
    </row>
    <row r="14" spans="1:16" s="42" customFormat="1" ht="6" customHeight="1">
      <c r="A14" s="268" t="s">
        <v>40</v>
      </c>
      <c r="B14" s="430"/>
      <c r="C14" s="430"/>
      <c r="D14" s="430"/>
      <c r="E14" s="430"/>
      <c r="F14" s="430"/>
      <c r="G14" s="430"/>
      <c r="H14" s="430"/>
      <c r="I14" s="430"/>
      <c r="J14" s="430"/>
      <c r="K14" s="266"/>
      <c r="L14" s="296"/>
      <c r="M14" s="296"/>
      <c r="N14" s="296"/>
      <c r="O14" s="296"/>
      <c r="P14" s="31"/>
    </row>
    <row r="15" spans="1:16" s="42" customFormat="1" ht="12.75" customHeight="1">
      <c r="A15" s="801" t="s">
        <v>200</v>
      </c>
      <c r="B15" s="801"/>
      <c r="C15" s="801"/>
      <c r="D15" s="801"/>
      <c r="E15" s="801"/>
      <c r="F15" s="801"/>
      <c r="G15" s="801"/>
      <c r="H15" s="801"/>
      <c r="I15" s="801"/>
      <c r="J15" s="801"/>
      <c r="K15" s="801"/>
      <c r="L15" s="801"/>
      <c r="M15" s="801"/>
      <c r="N15" s="801"/>
      <c r="O15" s="801"/>
    </row>
    <row r="16" spans="1:16" ht="12.75" customHeight="1"/>
  </sheetData>
  <mergeCells count="10">
    <mergeCell ref="A15:O15"/>
    <mergeCell ref="K1:N1"/>
    <mergeCell ref="A2:O2"/>
    <mergeCell ref="B3:C3"/>
    <mergeCell ref="D3:E3"/>
    <mergeCell ref="F3:G3"/>
    <mergeCell ref="H3:I3"/>
    <mergeCell ref="J3:K3"/>
    <mergeCell ref="L3:M3"/>
    <mergeCell ref="N3:O3"/>
  </mergeCells>
  <hyperlinks>
    <hyperlink ref="E1:G1" location="Innehåll!A1" display="Till innehållsförteckningen"/>
    <hyperlink ref="K1:M1" location="Tabellförteckning!A1" display="Tabellförteckning!A1"/>
  </hyperlinks>
  <pageMargins left="0.70866141732283472" right="0.70866141732283472" top="0.74803149606299213" bottom="0.74803149606299213" header="0.31496062992125984" footer="0.31496062992125984"/>
  <pageSetup paperSize="9" scale="86" orientation="portrait"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pane ySplit="4" topLeftCell="A5" activePane="bottomLeft" state="frozen"/>
      <selection activeCell="A17" sqref="A17:XFD18"/>
      <selection pane="bottomLeft" activeCell="P29" sqref="P29"/>
    </sheetView>
  </sheetViews>
  <sheetFormatPr defaultColWidth="8.85546875" defaultRowHeight="12.75"/>
  <cols>
    <col min="1" max="15" width="6.7109375" style="348" customWidth="1"/>
    <col min="16" max="26" width="8.7109375" style="348" customWidth="1"/>
    <col min="27" max="16384" width="8.85546875" style="348"/>
  </cols>
  <sheetData>
    <row r="1" spans="1:16" s="344" customFormat="1" ht="30" customHeight="1">
      <c r="A1" s="342"/>
      <c r="B1" s="343"/>
      <c r="C1" s="343"/>
      <c r="D1" s="343"/>
      <c r="K1" s="774" t="s">
        <v>354</v>
      </c>
      <c r="L1" s="775"/>
      <c r="M1" s="775"/>
      <c r="N1" s="817"/>
    </row>
    <row r="2" spans="1:16" s="345" customFormat="1" ht="30" customHeight="1">
      <c r="A2" s="783" t="s">
        <v>340</v>
      </c>
      <c r="B2" s="784"/>
      <c r="C2" s="784"/>
      <c r="D2" s="784"/>
      <c r="E2" s="784"/>
      <c r="F2" s="784"/>
      <c r="G2" s="784"/>
      <c r="H2" s="843"/>
      <c r="I2" s="843"/>
      <c r="J2" s="843"/>
      <c r="K2" s="843"/>
      <c r="L2" s="843"/>
      <c r="M2" s="843"/>
      <c r="N2" s="843"/>
      <c r="O2" s="843"/>
    </row>
    <row r="3" spans="1:16" s="345" customFormat="1" ht="30" customHeight="1">
      <c r="A3" s="339"/>
      <c r="B3" s="779" t="s">
        <v>323</v>
      </c>
      <c r="C3" s="824"/>
      <c r="D3" s="779" t="s">
        <v>324</v>
      </c>
      <c r="E3" s="824"/>
      <c r="F3" s="779" t="s">
        <v>325</v>
      </c>
      <c r="G3" s="824"/>
      <c r="H3" s="884" t="s">
        <v>326</v>
      </c>
      <c r="I3" s="858"/>
      <c r="J3" s="884" t="s">
        <v>327</v>
      </c>
      <c r="K3" s="858"/>
      <c r="L3" s="884" t="s">
        <v>328</v>
      </c>
      <c r="M3" s="858"/>
      <c r="N3" s="884" t="s">
        <v>329</v>
      </c>
      <c r="O3" s="858"/>
    </row>
    <row r="4" spans="1:16" s="345" customFormat="1" ht="15" customHeight="1">
      <c r="A4" s="339"/>
      <c r="B4" s="340" t="s">
        <v>29</v>
      </c>
      <c r="C4" s="340" t="s">
        <v>30</v>
      </c>
      <c r="D4" s="340" t="s">
        <v>29</v>
      </c>
      <c r="E4" s="340" t="s">
        <v>30</v>
      </c>
      <c r="F4" s="340" t="s">
        <v>29</v>
      </c>
      <c r="G4" s="340" t="s">
        <v>30</v>
      </c>
      <c r="H4" s="346" t="s">
        <v>29</v>
      </c>
      <c r="I4" s="346" t="s">
        <v>30</v>
      </c>
      <c r="J4" s="346" t="s">
        <v>29</v>
      </c>
      <c r="K4" s="346" t="s">
        <v>30</v>
      </c>
      <c r="L4" s="346" t="s">
        <v>29</v>
      </c>
      <c r="M4" s="346" t="s">
        <v>30</v>
      </c>
      <c r="N4" s="346" t="s">
        <v>29</v>
      </c>
      <c r="O4" s="346" t="s">
        <v>30</v>
      </c>
    </row>
    <row r="5" spans="1:16" ht="6" customHeight="1">
      <c r="A5" s="347"/>
      <c r="B5" s="369"/>
      <c r="C5" s="265"/>
      <c r="D5" s="265"/>
      <c r="E5" s="369"/>
      <c r="F5" s="265"/>
      <c r="G5" s="265"/>
      <c r="H5" s="263"/>
      <c r="I5" s="263"/>
      <c r="J5" s="263"/>
      <c r="K5" s="263"/>
      <c r="L5" s="263"/>
      <c r="M5" s="263"/>
      <c r="N5" s="263"/>
      <c r="O5" s="263"/>
    </row>
    <row r="6" spans="1:16" ht="12.75" customHeight="1">
      <c r="A6" s="6">
        <v>2005</v>
      </c>
      <c r="B6" s="63">
        <v>10.654382</v>
      </c>
      <c r="C6" s="63">
        <v>0.79310700000000001</v>
      </c>
      <c r="D6" s="63">
        <v>1.75603</v>
      </c>
      <c r="E6" s="63">
        <v>0.34922500000000001</v>
      </c>
      <c r="F6" s="63">
        <v>5.0120440000000004</v>
      </c>
      <c r="G6" s="63">
        <v>0.748525</v>
      </c>
      <c r="H6" s="63">
        <v>4.9584349999999997</v>
      </c>
      <c r="I6" s="63">
        <v>0.93111500000000003</v>
      </c>
      <c r="J6" s="63">
        <v>8.5272310000000004</v>
      </c>
      <c r="K6" s="63">
        <v>5.0301539999999996</v>
      </c>
      <c r="L6" s="63">
        <v>11.59276</v>
      </c>
      <c r="M6" s="63">
        <v>0.88110599999999994</v>
      </c>
      <c r="N6" s="63">
        <v>10.268841999999999</v>
      </c>
      <c r="O6" s="63">
        <v>0.71045899999999995</v>
      </c>
    </row>
    <row r="7" spans="1:16" ht="12.75" customHeight="1">
      <c r="A7" s="349">
        <v>2006</v>
      </c>
      <c r="B7" s="63">
        <v>14.776141000000001</v>
      </c>
      <c r="C7" s="63">
        <v>0.84037700000000004</v>
      </c>
      <c r="D7" s="63">
        <v>2.6965859999999999</v>
      </c>
      <c r="E7" s="63">
        <v>0.160694</v>
      </c>
      <c r="F7" s="63">
        <v>6.1273790000000004</v>
      </c>
      <c r="G7" s="63">
        <v>0.69396100000000005</v>
      </c>
      <c r="H7" s="63">
        <v>4.6580190000000004</v>
      </c>
      <c r="I7" s="63">
        <v>0.904443</v>
      </c>
      <c r="J7" s="63">
        <v>6.6485250000000002</v>
      </c>
      <c r="K7" s="63">
        <v>3.6509179999999999</v>
      </c>
      <c r="L7" s="63">
        <v>10.185871000000001</v>
      </c>
      <c r="M7" s="63">
        <v>0.75343800000000005</v>
      </c>
      <c r="N7" s="63">
        <v>8.5279939999999996</v>
      </c>
      <c r="O7" s="63">
        <v>0.82305799999999996</v>
      </c>
    </row>
    <row r="8" spans="1:16" ht="12.75" customHeight="1">
      <c r="A8" s="6">
        <v>2007</v>
      </c>
      <c r="B8" s="63">
        <v>10.953994</v>
      </c>
      <c r="C8" s="63">
        <v>0.84990299999999996</v>
      </c>
      <c r="D8" s="63">
        <v>2.5922960000000002</v>
      </c>
      <c r="E8" s="63">
        <v>0.41138200000000003</v>
      </c>
      <c r="F8" s="63">
        <v>16.118362999999999</v>
      </c>
      <c r="G8" s="63">
        <v>3.327302</v>
      </c>
      <c r="H8" s="63">
        <v>5.1144559999999997</v>
      </c>
      <c r="I8" s="63">
        <v>0.72030799999999995</v>
      </c>
      <c r="J8" s="63">
        <v>6.1829619999999998</v>
      </c>
      <c r="K8" s="63">
        <v>3.3470230000000001</v>
      </c>
      <c r="L8" s="63">
        <v>8.934291</v>
      </c>
      <c r="M8" s="63">
        <v>0.93098700000000001</v>
      </c>
      <c r="N8" s="63">
        <v>7.6819699999999997</v>
      </c>
      <c r="O8" s="63">
        <v>0.46839599999999998</v>
      </c>
    </row>
    <row r="9" spans="1:16" ht="12.75" customHeight="1">
      <c r="A9" s="349">
        <v>2008</v>
      </c>
      <c r="B9" s="63">
        <v>6.9098389999999998</v>
      </c>
      <c r="C9" s="63">
        <v>1.023028</v>
      </c>
      <c r="D9" s="63">
        <v>1.582897</v>
      </c>
      <c r="E9" s="63">
        <v>0.31666299999999997</v>
      </c>
      <c r="F9" s="63">
        <v>13.257334999999999</v>
      </c>
      <c r="G9" s="63">
        <v>3.3463020000000001</v>
      </c>
      <c r="H9" s="63">
        <v>2.3590040000000001</v>
      </c>
      <c r="I9" s="63">
        <v>0.492425</v>
      </c>
      <c r="J9" s="63">
        <v>4.6545110000000003</v>
      </c>
      <c r="K9" s="63">
        <v>2.2947709999999999</v>
      </c>
      <c r="L9" s="63">
        <v>7.0935319999999997</v>
      </c>
      <c r="M9" s="63">
        <v>0.61158100000000004</v>
      </c>
      <c r="N9" s="63">
        <v>6.3454839999999999</v>
      </c>
      <c r="O9" s="63">
        <v>0.56641399999999997</v>
      </c>
    </row>
    <row r="10" spans="1:16" ht="12.75" customHeight="1">
      <c r="A10" s="6">
        <v>2009</v>
      </c>
      <c r="B10" s="63">
        <v>6.0074680000000003</v>
      </c>
      <c r="C10" s="63">
        <v>0.65753899999999998</v>
      </c>
      <c r="D10" s="63">
        <v>2.0955750000000002</v>
      </c>
      <c r="E10" s="63">
        <v>0.237455</v>
      </c>
      <c r="F10" s="63">
        <v>14.522791</v>
      </c>
      <c r="G10" s="63">
        <v>3.7924090000000001</v>
      </c>
      <c r="H10" s="63">
        <v>2.8221729999999998</v>
      </c>
      <c r="I10" s="63">
        <v>0.66121399999999997</v>
      </c>
      <c r="J10" s="63">
        <v>4.507606</v>
      </c>
      <c r="K10" s="63">
        <v>2.4494389999999999</v>
      </c>
      <c r="L10" s="63">
        <v>6.7993370000000004</v>
      </c>
      <c r="M10" s="63">
        <v>0.54333299999999995</v>
      </c>
      <c r="N10" s="63">
        <v>6.0768570000000004</v>
      </c>
      <c r="O10" s="63">
        <v>0.32133200000000001</v>
      </c>
    </row>
    <row r="11" spans="1:16" ht="12.75" customHeight="1">
      <c r="A11" s="349">
        <v>2010</v>
      </c>
      <c r="B11" s="63">
        <v>6.3780859999999997</v>
      </c>
      <c r="C11" s="63">
        <v>0.57350400000000001</v>
      </c>
      <c r="D11" s="63">
        <v>2.0874069999999998</v>
      </c>
      <c r="E11" s="63">
        <v>0.22500500000000001</v>
      </c>
      <c r="F11" s="63">
        <v>14.516170000000001</v>
      </c>
      <c r="G11" s="63">
        <v>4.6309620000000002</v>
      </c>
      <c r="H11" s="63">
        <v>2.8774009999999999</v>
      </c>
      <c r="I11" s="63">
        <v>0.60225799999999996</v>
      </c>
      <c r="J11" s="63">
        <v>5.1855529999999996</v>
      </c>
      <c r="K11" s="63">
        <v>2.8120099999999999</v>
      </c>
      <c r="L11" s="63">
        <v>7.5254450000000004</v>
      </c>
      <c r="M11" s="63">
        <v>0.76925900000000003</v>
      </c>
      <c r="N11" s="63">
        <v>6.7947569999999997</v>
      </c>
      <c r="O11" s="63">
        <v>0.62892000000000003</v>
      </c>
    </row>
    <row r="12" spans="1:16" ht="12.75" customHeight="1">
      <c r="A12" s="6">
        <v>2011</v>
      </c>
      <c r="B12" s="63">
        <v>5.092511</v>
      </c>
      <c r="C12" s="63">
        <v>0.247223</v>
      </c>
      <c r="D12" s="63">
        <v>1.5226900000000001</v>
      </c>
      <c r="E12" s="63">
        <v>9.7201999999999997E-2</v>
      </c>
      <c r="F12" s="63">
        <v>13.494</v>
      </c>
      <c r="G12" s="63">
        <v>4.386304</v>
      </c>
      <c r="H12" s="63">
        <v>2.8571620000000002</v>
      </c>
      <c r="I12" s="63">
        <v>0.19862199999999999</v>
      </c>
      <c r="J12" s="63">
        <v>2.8677410000000001</v>
      </c>
      <c r="K12" s="63">
        <v>1.910374</v>
      </c>
      <c r="L12" s="63">
        <v>8.8298710000000007</v>
      </c>
      <c r="M12" s="63">
        <v>0.31026700000000002</v>
      </c>
      <c r="N12" s="63">
        <v>8.0155759999999994</v>
      </c>
      <c r="O12" s="63">
        <v>0.34096700000000002</v>
      </c>
    </row>
    <row r="13" spans="1:16" ht="12.75" customHeight="1">
      <c r="A13" s="359">
        <v>2012</v>
      </c>
      <c r="B13" s="63">
        <v>4.3442999999999996</v>
      </c>
      <c r="C13" s="63">
        <v>0.57368399999999997</v>
      </c>
      <c r="D13" s="63">
        <v>2.921405</v>
      </c>
      <c r="E13" s="63">
        <v>0.40159800000000001</v>
      </c>
      <c r="F13" s="63">
        <v>14.407166</v>
      </c>
      <c r="G13" s="63">
        <v>3.1999119999999999</v>
      </c>
      <c r="H13" s="63">
        <v>2.8349030000000002</v>
      </c>
      <c r="I13" s="63">
        <v>0.387069</v>
      </c>
      <c r="J13" s="63">
        <v>3.8202630000000002</v>
      </c>
      <c r="K13" s="63">
        <v>2.2412260000000002</v>
      </c>
      <c r="L13" s="63">
        <v>7.879931</v>
      </c>
      <c r="M13" s="63">
        <v>0.70019399999999998</v>
      </c>
      <c r="N13" s="63">
        <v>7.0886620000000002</v>
      </c>
      <c r="O13" s="63">
        <v>0.56027800000000005</v>
      </c>
    </row>
    <row r="14" spans="1:16" s="42" customFormat="1" ht="6" customHeight="1">
      <c r="A14" s="268" t="s">
        <v>40</v>
      </c>
      <c r="B14" s="430"/>
      <c r="C14" s="430"/>
      <c r="D14" s="430"/>
      <c r="E14" s="430"/>
      <c r="F14" s="430"/>
      <c r="G14" s="430"/>
      <c r="H14" s="430"/>
      <c r="I14" s="430"/>
      <c r="J14" s="430"/>
      <c r="K14" s="266"/>
      <c r="L14" s="296"/>
      <c r="M14" s="296"/>
      <c r="N14" s="296"/>
      <c r="O14" s="296"/>
      <c r="P14" s="31"/>
    </row>
    <row r="15" spans="1:16" s="42" customFormat="1" ht="12.75" customHeight="1">
      <c r="A15" s="801" t="s">
        <v>200</v>
      </c>
      <c r="B15" s="801"/>
      <c r="C15" s="801"/>
      <c r="D15" s="801"/>
      <c r="E15" s="801"/>
      <c r="F15" s="801"/>
      <c r="G15" s="801"/>
      <c r="H15" s="801"/>
      <c r="I15" s="801"/>
      <c r="J15" s="801"/>
      <c r="K15" s="801"/>
      <c r="L15" s="801"/>
      <c r="M15" s="801"/>
      <c r="N15" s="801"/>
      <c r="O15" s="801"/>
    </row>
    <row r="16" spans="1:16" ht="12.75" customHeight="1"/>
  </sheetData>
  <mergeCells count="10">
    <mergeCell ref="A15:O15"/>
    <mergeCell ref="K1:N1"/>
    <mergeCell ref="A2:O2"/>
    <mergeCell ref="B3:C3"/>
    <mergeCell ref="D3:E3"/>
    <mergeCell ref="F3:G3"/>
    <mergeCell ref="H3:I3"/>
    <mergeCell ref="J3:K3"/>
    <mergeCell ref="L3:M3"/>
    <mergeCell ref="N3:O3"/>
  </mergeCells>
  <hyperlinks>
    <hyperlink ref="E1:G1" location="Innehåll!A1" display="Till innehållsförteckningen"/>
    <hyperlink ref="K1:M1" location="Tabellförteckning!A1" display="Tabellförteckning!A1"/>
  </hyperlinks>
  <pageMargins left="0.70866141732283472" right="0.70866141732283472" top="0.74803149606299213" bottom="0.74803149606299213" header="0.31496062992125984" footer="0.31496062992125984"/>
  <pageSetup paperSize="9" scale="86" orientation="portrait" r:id="rId1"/>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24"/>
  <sheetViews>
    <sheetView workbookViewId="0">
      <pane ySplit="4" topLeftCell="A5" activePane="bottomLeft" state="frozen"/>
      <selection activeCell="A17" sqref="A17:XFD18"/>
      <selection pane="bottomLeft" activeCell="J13" sqref="J13"/>
    </sheetView>
  </sheetViews>
  <sheetFormatPr defaultColWidth="8.85546875" defaultRowHeight="12.75"/>
  <cols>
    <col min="1" max="1" width="6.7109375" style="20" customWidth="1"/>
    <col min="2" max="34" width="8.7109375" style="20" customWidth="1"/>
    <col min="35" max="16384" width="8.85546875" style="20"/>
  </cols>
  <sheetData>
    <row r="1" spans="1:17" s="94" customFormat="1" ht="30" customHeight="1">
      <c r="A1" s="142"/>
      <c r="B1" s="358"/>
      <c r="C1" s="358"/>
      <c r="D1" s="358"/>
      <c r="E1" s="358"/>
      <c r="F1" s="358"/>
      <c r="G1" s="358"/>
      <c r="H1" s="358"/>
      <c r="I1" s="358"/>
      <c r="J1" s="358"/>
      <c r="K1" s="774" t="s">
        <v>354</v>
      </c>
      <c r="L1" s="775"/>
      <c r="M1" s="775"/>
      <c r="N1" s="817"/>
    </row>
    <row r="2" spans="1:17" s="357" customFormat="1" ht="15" customHeight="1">
      <c r="A2" s="803" t="s">
        <v>557</v>
      </c>
      <c r="B2" s="803"/>
      <c r="C2" s="803"/>
      <c r="D2" s="803"/>
      <c r="E2" s="803"/>
      <c r="F2" s="803"/>
      <c r="G2" s="803"/>
      <c r="H2" s="803"/>
      <c r="I2" s="803"/>
      <c r="J2" s="803"/>
      <c r="K2" s="803"/>
      <c r="L2" s="803"/>
      <c r="M2" s="803"/>
    </row>
    <row r="3" spans="1:17" ht="30" customHeight="1">
      <c r="A3" s="149"/>
      <c r="B3" s="779" t="s">
        <v>341</v>
      </c>
      <c r="C3" s="779"/>
      <c r="D3" s="779" t="s">
        <v>342</v>
      </c>
      <c r="E3" s="779"/>
      <c r="F3" s="779" t="s">
        <v>343</v>
      </c>
      <c r="G3" s="779"/>
      <c r="H3" s="779" t="s">
        <v>344</v>
      </c>
      <c r="I3" s="779"/>
      <c r="J3" s="779" t="s">
        <v>345</v>
      </c>
      <c r="K3" s="779"/>
      <c r="L3" s="779" t="s">
        <v>36</v>
      </c>
      <c r="M3" s="779"/>
    </row>
    <row r="4" spans="1:17" ht="15" customHeight="1">
      <c r="A4" s="592" t="s">
        <v>40</v>
      </c>
      <c r="B4" s="590" t="s">
        <v>29</v>
      </c>
      <c r="C4" s="590" t="s">
        <v>30</v>
      </c>
      <c r="D4" s="590" t="s">
        <v>29</v>
      </c>
      <c r="E4" s="590" t="s">
        <v>30</v>
      </c>
      <c r="F4" s="590" t="s">
        <v>29</v>
      </c>
      <c r="G4" s="590" t="s">
        <v>30</v>
      </c>
      <c r="H4" s="590" t="s">
        <v>29</v>
      </c>
      <c r="I4" s="590" t="s">
        <v>30</v>
      </c>
      <c r="J4" s="590" t="s">
        <v>29</v>
      </c>
      <c r="K4" s="590" t="s">
        <v>30</v>
      </c>
      <c r="L4" s="590" t="s">
        <v>29</v>
      </c>
      <c r="M4" s="590" t="s">
        <v>30</v>
      </c>
    </row>
    <row r="5" spans="1:17" s="348" customFormat="1" ht="6" customHeight="1">
      <c r="A5" s="347"/>
      <c r="B5" s="591"/>
      <c r="C5" s="265"/>
      <c r="D5" s="265"/>
      <c r="E5" s="591"/>
      <c r="F5" s="265"/>
      <c r="G5" s="265"/>
      <c r="H5" s="263"/>
      <c r="I5" s="263"/>
      <c r="J5" s="263"/>
      <c r="K5" s="263"/>
      <c r="L5" s="263"/>
      <c r="M5" s="263"/>
      <c r="N5" s="263"/>
      <c r="O5" s="263"/>
      <c r="P5" s="263"/>
      <c r="Q5" s="263"/>
    </row>
    <row r="6" spans="1:17" ht="12.95" customHeight="1">
      <c r="A6" s="592">
        <v>2000</v>
      </c>
      <c r="B6" s="63">
        <v>23.313115996967401</v>
      </c>
      <c r="C6" s="63">
        <v>14.5771513353116</v>
      </c>
      <c r="D6" s="63">
        <v>10.7657316148597</v>
      </c>
      <c r="E6" s="63">
        <v>3.0044510385756702</v>
      </c>
      <c r="F6" s="63">
        <v>8.3017437452615592</v>
      </c>
      <c r="G6" s="63">
        <v>1.07566765578635</v>
      </c>
      <c r="H6" s="63">
        <v>2.4260803639120501</v>
      </c>
      <c r="I6" s="63">
        <v>0.259643916913947</v>
      </c>
      <c r="J6" s="63">
        <v>54.245640636846097</v>
      </c>
      <c r="K6" s="63">
        <v>80.526706231454</v>
      </c>
      <c r="L6" s="63">
        <v>0.94768764215314605</v>
      </c>
      <c r="M6" s="63">
        <v>0.55637982195845703</v>
      </c>
    </row>
    <row r="7" spans="1:17" ht="12.95" customHeight="1">
      <c r="A7" s="592">
        <v>2001</v>
      </c>
      <c r="B7" s="63">
        <v>27.4245115452931</v>
      </c>
      <c r="C7" s="63">
        <v>20.444277108433699</v>
      </c>
      <c r="D7" s="63">
        <v>12.9307282415631</v>
      </c>
      <c r="E7" s="63">
        <v>4.8945783132530103</v>
      </c>
      <c r="F7" s="63">
        <v>8.5612788632326797</v>
      </c>
      <c r="G7" s="63">
        <v>1.43072289156627</v>
      </c>
      <c r="H7" s="63">
        <v>3.9431616341030198</v>
      </c>
      <c r="I7" s="63">
        <v>0.451807228915663</v>
      </c>
      <c r="J7" s="63">
        <v>46.216696269982201</v>
      </c>
      <c r="K7" s="63">
        <v>71.837349397590401</v>
      </c>
      <c r="L7" s="63">
        <v>0.92362344582593303</v>
      </c>
      <c r="M7" s="63">
        <v>0.94126506024096401</v>
      </c>
    </row>
    <row r="8" spans="1:17" ht="12.95" customHeight="1">
      <c r="A8" s="592">
        <v>2002</v>
      </c>
      <c r="B8" s="63">
        <v>23.577524893314401</v>
      </c>
      <c r="C8" s="63">
        <v>19.591527987897098</v>
      </c>
      <c r="D8" s="63">
        <v>12.9089615931721</v>
      </c>
      <c r="E8" s="63">
        <v>4.9167927382753396</v>
      </c>
      <c r="F8" s="63">
        <v>6.7567567567567597</v>
      </c>
      <c r="G8" s="63">
        <v>1.5885022692889601</v>
      </c>
      <c r="H8" s="63">
        <v>3.87624466571835</v>
      </c>
      <c r="I8" s="63">
        <v>0.83207261724659598</v>
      </c>
      <c r="J8" s="63">
        <v>51.671408250355597</v>
      </c>
      <c r="K8" s="63">
        <v>72.201210287443303</v>
      </c>
      <c r="L8" s="63">
        <v>1.2091038406827901</v>
      </c>
      <c r="M8" s="63">
        <v>0.86989409984871402</v>
      </c>
    </row>
    <row r="9" spans="1:17" ht="12.95" customHeight="1">
      <c r="A9" s="592">
        <v>2003</v>
      </c>
      <c r="B9" s="63">
        <v>24.181547619047599</v>
      </c>
      <c r="C9" s="63">
        <v>16.9577027551416</v>
      </c>
      <c r="D9" s="63">
        <v>9.1889880952381002</v>
      </c>
      <c r="E9" s="63">
        <v>4.4625533566162199</v>
      </c>
      <c r="F9" s="63">
        <v>5.3571428571428603</v>
      </c>
      <c r="G9" s="63">
        <v>1.2029491656965501</v>
      </c>
      <c r="H9" s="63">
        <v>3.2738095238095202</v>
      </c>
      <c r="I9" s="63">
        <v>0.65968180054326697</v>
      </c>
      <c r="J9" s="63">
        <v>57.180059523809497</v>
      </c>
      <c r="K9" s="63">
        <v>76.212650368645697</v>
      </c>
      <c r="L9" s="63">
        <v>0.81845238095238104</v>
      </c>
      <c r="M9" s="63">
        <v>0.50446255335661605</v>
      </c>
    </row>
    <row r="10" spans="1:17" ht="12.75" customHeight="1">
      <c r="A10" s="592">
        <v>2004</v>
      </c>
      <c r="B10" s="63">
        <v>23.853868194842399</v>
      </c>
      <c r="C10" s="63">
        <v>15.7153729071537</v>
      </c>
      <c r="D10" s="63">
        <v>8.4885386819484197</v>
      </c>
      <c r="E10" s="63">
        <v>3.3866057838660599</v>
      </c>
      <c r="F10" s="63">
        <v>5.3724928366762201</v>
      </c>
      <c r="G10" s="63">
        <v>1.2937595129376001</v>
      </c>
      <c r="H10" s="63">
        <v>3.0085959885386799</v>
      </c>
      <c r="I10" s="63">
        <v>0.91324200913242004</v>
      </c>
      <c r="J10" s="63">
        <v>58.846704871060197</v>
      </c>
      <c r="K10" s="63">
        <v>78.272450532724505</v>
      </c>
      <c r="L10" s="63">
        <v>0.42979942693409701</v>
      </c>
      <c r="M10" s="63">
        <v>0.41856925418569302</v>
      </c>
    </row>
    <row r="11" spans="1:17" ht="12.75" customHeight="1">
      <c r="A11" s="592">
        <v>2005</v>
      </c>
      <c r="B11" s="63">
        <v>15.7214644651831</v>
      </c>
      <c r="C11" s="63">
        <v>7.2485768500948797</v>
      </c>
      <c r="D11" s="63">
        <v>7.2505384063173004</v>
      </c>
      <c r="E11" s="63">
        <v>1.3662239089184101</v>
      </c>
      <c r="F11" s="63">
        <v>4.4867193108399102</v>
      </c>
      <c r="G11" s="63">
        <v>0.72106261859582499</v>
      </c>
      <c r="H11" s="63">
        <v>3.0150753768844201</v>
      </c>
      <c r="I11" s="63">
        <v>0.53130929791271297</v>
      </c>
      <c r="J11" s="63">
        <v>64.3933955491744</v>
      </c>
      <c r="K11" s="63">
        <v>84.895635673624298</v>
      </c>
      <c r="L11" s="63">
        <v>5.1328068916008602</v>
      </c>
      <c r="M11" s="63">
        <v>5.23719165085389</v>
      </c>
    </row>
    <row r="12" spans="1:17" ht="12.95" customHeight="1">
      <c r="A12" s="592">
        <v>2006</v>
      </c>
      <c r="B12" s="63">
        <v>14.3478260869565</v>
      </c>
      <c r="C12" s="63">
        <v>6.3044379925342202</v>
      </c>
      <c r="D12" s="63">
        <v>6.3636363636363598</v>
      </c>
      <c r="E12" s="63">
        <v>1.5346329323932</v>
      </c>
      <c r="F12" s="63">
        <v>4.9802371541502</v>
      </c>
      <c r="G12" s="63">
        <v>0.91248444628784697</v>
      </c>
      <c r="H12" s="63">
        <v>3.8339920948616601</v>
      </c>
      <c r="I12" s="63">
        <v>0.20738282870178401</v>
      </c>
      <c r="J12" s="63">
        <v>65.573122529644294</v>
      </c>
      <c r="K12" s="63">
        <v>86.686022397345496</v>
      </c>
      <c r="L12" s="63">
        <v>4.90118577075099</v>
      </c>
      <c r="M12" s="63">
        <v>4.3550394027374502</v>
      </c>
    </row>
    <row r="13" spans="1:17" ht="12.75" customHeight="1">
      <c r="A13" s="592">
        <v>2007</v>
      </c>
      <c r="B13" s="63">
        <v>9.6350364963503594</v>
      </c>
      <c r="C13" s="63">
        <v>3.6172695449241501</v>
      </c>
      <c r="D13" s="63">
        <v>4.7445255474452503</v>
      </c>
      <c r="E13" s="63">
        <v>1.0501750291715299</v>
      </c>
      <c r="F13" s="63">
        <v>4.1970802919708001</v>
      </c>
      <c r="G13" s="63">
        <v>0.46674445740956799</v>
      </c>
      <c r="H13" s="63">
        <v>2.6277372262773699</v>
      </c>
      <c r="I13" s="63">
        <v>0.388953714507974</v>
      </c>
      <c r="J13" s="63">
        <v>71.751824817518298</v>
      </c>
      <c r="K13" s="63">
        <v>86.347724620770094</v>
      </c>
      <c r="L13" s="63">
        <v>7.0437956204379599</v>
      </c>
      <c r="M13" s="63">
        <v>8.1291326332166491</v>
      </c>
    </row>
    <row r="14" spans="1:17" ht="12.75" customHeight="1">
      <c r="A14" s="592">
        <v>2008</v>
      </c>
      <c r="B14" s="63">
        <v>7.4294795391338901</v>
      </c>
      <c r="C14" s="63">
        <v>3.7910699241786001</v>
      </c>
      <c r="D14" s="63">
        <v>4.2908224076281298</v>
      </c>
      <c r="E14" s="63">
        <v>0.84245998315079995</v>
      </c>
      <c r="F14" s="63">
        <v>3.3770361541517699</v>
      </c>
      <c r="G14" s="63">
        <v>0.63184498736310002</v>
      </c>
      <c r="H14" s="63">
        <v>2.8605482717520898</v>
      </c>
      <c r="I14" s="63">
        <v>0.33698399326032002</v>
      </c>
      <c r="J14" s="63">
        <v>74.692093762415595</v>
      </c>
      <c r="K14" s="63">
        <v>88.205560235888797</v>
      </c>
      <c r="L14" s="63">
        <v>7.3500198649185498</v>
      </c>
      <c r="M14" s="63">
        <v>6.1920808761583803</v>
      </c>
      <c r="O14" s="31"/>
      <c r="P14" s="31"/>
    </row>
    <row r="15" spans="1:17" ht="12.75" customHeight="1">
      <c r="A15" s="592">
        <v>2009</v>
      </c>
      <c r="B15" s="63">
        <v>8.2771535580524294</v>
      </c>
      <c r="C15" s="63">
        <v>2.6708562450903401</v>
      </c>
      <c r="D15" s="63">
        <v>3.6704119850187298</v>
      </c>
      <c r="E15" s="63">
        <v>0.82482325216025099</v>
      </c>
      <c r="F15" s="63">
        <v>4.41947565543071</v>
      </c>
      <c r="G15" s="63">
        <v>0.35349567949725103</v>
      </c>
      <c r="H15" s="63">
        <v>2.9962546816479398</v>
      </c>
      <c r="I15" s="63">
        <v>0.39277297721916699</v>
      </c>
      <c r="J15" s="63">
        <v>73.370786516853897</v>
      </c>
      <c r="K15" s="63">
        <v>89.1201885310291</v>
      </c>
      <c r="L15" s="63">
        <v>7.26591760299626</v>
      </c>
      <c r="M15" s="63">
        <v>6.6378633150039299</v>
      </c>
      <c r="Q15" s="221"/>
    </row>
    <row r="16" spans="1:17" ht="12.75" customHeight="1">
      <c r="A16" s="592">
        <v>2010</v>
      </c>
      <c r="B16" s="63">
        <v>7.1084337349397604</v>
      </c>
      <c r="C16" s="63">
        <v>2.3344651952461799</v>
      </c>
      <c r="D16" s="63">
        <v>2.9718875502008002</v>
      </c>
      <c r="E16" s="63">
        <v>0.80645161290322598</v>
      </c>
      <c r="F16" s="63">
        <v>3.2128514056224899</v>
      </c>
      <c r="G16" s="63">
        <v>0.297113752122241</v>
      </c>
      <c r="H16" s="63">
        <v>2.61044176706827</v>
      </c>
      <c r="I16" s="63">
        <v>0.297113752122241</v>
      </c>
      <c r="J16" s="63">
        <v>76.305220883534105</v>
      </c>
      <c r="K16" s="63">
        <v>90.152801358234299</v>
      </c>
      <c r="L16" s="63">
        <v>7.79116465863454</v>
      </c>
      <c r="M16" s="63">
        <v>6.1120543293718201</v>
      </c>
      <c r="Q16" s="221"/>
    </row>
    <row r="17" spans="1:17" ht="12.75" customHeight="1">
      <c r="A17" s="592">
        <v>2011</v>
      </c>
      <c r="B17" s="63">
        <v>5.5393586005830899</v>
      </c>
      <c r="C17" s="63">
        <v>2.1816562778272499</v>
      </c>
      <c r="D17" s="63">
        <v>3.2069970845481</v>
      </c>
      <c r="E17" s="63">
        <v>0.75690115761353505</v>
      </c>
      <c r="F17" s="63">
        <v>2.5822573927530201</v>
      </c>
      <c r="G17" s="63">
        <v>0.26714158504007102</v>
      </c>
      <c r="H17" s="63">
        <v>2.24906289046231</v>
      </c>
      <c r="I17" s="63">
        <v>0.17809439002671401</v>
      </c>
      <c r="J17" s="63">
        <v>75.093710953769303</v>
      </c>
      <c r="K17" s="63">
        <v>86.9991095280499</v>
      </c>
      <c r="L17" s="63">
        <v>11.328613077884199</v>
      </c>
      <c r="M17" s="63">
        <v>9.6170970614425606</v>
      </c>
      <c r="Q17" s="221"/>
    </row>
    <row r="18" spans="1:17" ht="12.75" customHeight="1">
      <c r="A18" s="592">
        <v>2012</v>
      </c>
      <c r="B18" s="63">
        <v>5.4459691252144102</v>
      </c>
      <c r="C18" s="63">
        <v>1.94834617127322</v>
      </c>
      <c r="D18" s="63">
        <v>2.70154373927959</v>
      </c>
      <c r="E18" s="63">
        <v>0.36248300860897098</v>
      </c>
      <c r="F18" s="63">
        <v>2.4871355060034301</v>
      </c>
      <c r="G18" s="63">
        <v>0.27186225645672901</v>
      </c>
      <c r="H18" s="63">
        <v>3.4734133790737598</v>
      </c>
      <c r="I18" s="63">
        <v>0.31717263253285</v>
      </c>
      <c r="J18" s="63">
        <v>71.526586620926295</v>
      </c>
      <c r="K18" s="63">
        <v>86.361576801087494</v>
      </c>
      <c r="L18" s="63">
        <v>14.3653516295026</v>
      </c>
      <c r="M18" s="63">
        <v>10.7385591300408</v>
      </c>
      <c r="Q18" s="221"/>
    </row>
    <row r="19" spans="1:17" s="42" customFormat="1" ht="13.5" customHeight="1">
      <c r="A19" s="726">
        <v>2013</v>
      </c>
      <c r="B19" s="3" t="s">
        <v>38</v>
      </c>
      <c r="C19" s="3" t="s">
        <v>38</v>
      </c>
      <c r="D19" s="3" t="s">
        <v>38</v>
      </c>
      <c r="E19" s="3" t="s">
        <v>38</v>
      </c>
      <c r="F19" s="3" t="s">
        <v>38</v>
      </c>
      <c r="G19" s="3" t="s">
        <v>38</v>
      </c>
      <c r="H19" s="3" t="s">
        <v>38</v>
      </c>
      <c r="I19" s="3" t="s">
        <v>38</v>
      </c>
      <c r="J19" s="3" t="s">
        <v>38</v>
      </c>
      <c r="K19" s="3" t="s">
        <v>38</v>
      </c>
      <c r="L19" s="3" t="s">
        <v>38</v>
      </c>
      <c r="M19" s="3" t="s">
        <v>38</v>
      </c>
      <c r="O19" s="31"/>
      <c r="P19" s="31"/>
    </row>
    <row r="20" spans="1:17" s="42" customFormat="1" ht="15" customHeight="1">
      <c r="A20" s="726">
        <v>2014</v>
      </c>
      <c r="B20" s="3" t="s">
        <v>38</v>
      </c>
      <c r="C20" s="3" t="s">
        <v>38</v>
      </c>
      <c r="D20" s="3" t="s">
        <v>38</v>
      </c>
      <c r="E20" s="3" t="s">
        <v>38</v>
      </c>
      <c r="F20" s="3" t="s">
        <v>38</v>
      </c>
      <c r="G20" s="3" t="s">
        <v>38</v>
      </c>
      <c r="H20" s="3" t="s">
        <v>38</v>
      </c>
      <c r="I20" s="3" t="s">
        <v>38</v>
      </c>
      <c r="J20" s="3" t="s">
        <v>38</v>
      </c>
      <c r="K20" s="3" t="s">
        <v>38</v>
      </c>
      <c r="L20" s="3" t="s">
        <v>38</v>
      </c>
      <c r="M20" s="3" t="s">
        <v>38</v>
      </c>
    </row>
    <row r="21" spans="1:17">
      <c r="A21" s="726">
        <v>2015</v>
      </c>
      <c r="B21" s="725">
        <v>5.5</v>
      </c>
      <c r="C21" s="725">
        <v>1.5</v>
      </c>
      <c r="D21" s="725">
        <v>3.2</v>
      </c>
      <c r="E21" s="725">
        <v>1</v>
      </c>
      <c r="F21" s="725">
        <v>3.1</v>
      </c>
      <c r="G21" s="725">
        <v>0.6</v>
      </c>
      <c r="H21" s="725">
        <v>2.2999999999999998</v>
      </c>
      <c r="I21" s="725">
        <v>0.1</v>
      </c>
      <c r="J21" s="725">
        <v>79.8</v>
      </c>
      <c r="K21" s="725">
        <v>92.9</v>
      </c>
      <c r="L21" s="725">
        <v>6.1</v>
      </c>
      <c r="M21" s="725">
        <v>3.8</v>
      </c>
    </row>
    <row r="22" spans="1:17">
      <c r="A22" s="727">
        <v>2016</v>
      </c>
      <c r="B22" s="728">
        <v>6.9</v>
      </c>
      <c r="C22" s="728">
        <v>3.8</v>
      </c>
      <c r="D22" s="728">
        <v>4.3</v>
      </c>
      <c r="E22" s="728">
        <v>1.7</v>
      </c>
      <c r="F22" s="728">
        <v>2.5</v>
      </c>
      <c r="G22" s="728">
        <v>0.7</v>
      </c>
      <c r="H22" s="728">
        <v>3.8</v>
      </c>
      <c r="I22" s="728">
        <v>0.4</v>
      </c>
      <c r="J22" s="728">
        <v>77.8</v>
      </c>
      <c r="K22" s="728">
        <v>90.1</v>
      </c>
      <c r="L22" s="728">
        <v>4.5999999999999996</v>
      </c>
      <c r="M22" s="728">
        <v>3.4</v>
      </c>
    </row>
    <row r="23" spans="1:17" s="42" customFormat="1" ht="6" customHeight="1">
      <c r="A23" s="268" t="s">
        <v>40</v>
      </c>
      <c r="B23" s="746"/>
      <c r="C23" s="746"/>
      <c r="D23" s="746"/>
      <c r="E23" s="746"/>
      <c r="F23" s="746"/>
      <c r="G23" s="746"/>
      <c r="H23" s="746"/>
      <c r="I23" s="746"/>
      <c r="J23" s="746"/>
      <c r="K23" s="266"/>
      <c r="L23" s="296"/>
      <c r="M23" s="296"/>
      <c r="O23" s="31"/>
      <c r="P23" s="31"/>
    </row>
    <row r="24" spans="1:17">
      <c r="A24" s="801" t="s">
        <v>200</v>
      </c>
      <c r="B24" s="801"/>
      <c r="C24" s="801"/>
      <c r="D24" s="801"/>
      <c r="E24" s="801"/>
      <c r="F24" s="801"/>
      <c r="G24" s="801"/>
      <c r="H24" s="801"/>
      <c r="I24" s="801"/>
      <c r="J24" s="801"/>
      <c r="K24" s="801"/>
      <c r="L24" s="801"/>
      <c r="M24" s="801"/>
    </row>
  </sheetData>
  <mergeCells count="9">
    <mergeCell ref="A24:M24"/>
    <mergeCell ref="K1:N1"/>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14"/>
  <sheetViews>
    <sheetView workbookViewId="0">
      <pane ySplit="4" topLeftCell="A5" activePane="bottomLeft" state="frozen"/>
      <selection activeCell="A17" sqref="A17:XFD18"/>
      <selection pane="bottomLeft" activeCell="B20" sqref="B20"/>
    </sheetView>
  </sheetViews>
  <sheetFormatPr defaultColWidth="8.85546875" defaultRowHeight="12.75"/>
  <cols>
    <col min="1" max="1" width="6.7109375" style="4" customWidth="1"/>
    <col min="2" max="26" width="8.7109375" style="4" customWidth="1"/>
    <col min="27" max="16384" width="8.85546875" style="4"/>
  </cols>
  <sheetData>
    <row r="1" spans="1:13" s="94" customFormat="1" ht="30" customHeight="1">
      <c r="A1" s="142"/>
      <c r="B1" s="364"/>
      <c r="C1" s="364"/>
      <c r="D1" s="364"/>
      <c r="E1" s="364"/>
      <c r="F1" s="364"/>
      <c r="G1" s="364"/>
      <c r="H1" s="364"/>
      <c r="I1" s="364"/>
      <c r="J1" s="364"/>
      <c r="K1" s="774" t="s">
        <v>354</v>
      </c>
      <c r="L1" s="775"/>
      <c r="M1" s="775"/>
    </row>
    <row r="2" spans="1:13" s="148" customFormat="1" ht="30" customHeight="1">
      <c r="A2" s="783" t="s">
        <v>400</v>
      </c>
      <c r="B2" s="783"/>
      <c r="C2" s="783"/>
      <c r="D2" s="783"/>
      <c r="E2" s="783"/>
      <c r="F2" s="784"/>
      <c r="G2" s="784"/>
    </row>
    <row r="3" spans="1:13" ht="15" customHeight="1">
      <c r="B3" s="805" t="s">
        <v>27</v>
      </c>
      <c r="C3" s="805"/>
      <c r="D3" s="805" t="s">
        <v>26</v>
      </c>
      <c r="E3" s="805"/>
      <c r="F3" s="805" t="s">
        <v>36</v>
      </c>
      <c r="G3" s="805"/>
    </row>
    <row r="4" spans="1:13" s="360" customFormat="1" ht="15" customHeight="1">
      <c r="A4" s="360" t="s">
        <v>40</v>
      </c>
      <c r="B4" s="360" t="s">
        <v>29</v>
      </c>
      <c r="C4" s="360" t="s">
        <v>30</v>
      </c>
      <c r="D4" s="360" t="s">
        <v>29</v>
      </c>
      <c r="E4" s="360" t="s">
        <v>30</v>
      </c>
      <c r="F4" s="360" t="s">
        <v>29</v>
      </c>
      <c r="G4" s="360" t="s">
        <v>30</v>
      </c>
    </row>
    <row r="5" spans="1:13" ht="6" customHeight="1">
      <c r="A5" s="355"/>
      <c r="B5" s="325"/>
      <c r="C5" s="325"/>
      <c r="D5" s="325"/>
      <c r="E5" s="325"/>
      <c r="F5" s="325"/>
      <c r="G5" s="325"/>
    </row>
    <row r="6" spans="1:13" ht="12.75" customHeight="1">
      <c r="A6" s="6">
        <v>2012</v>
      </c>
      <c r="B6" s="28">
        <v>14.876402633571839</v>
      </c>
      <c r="C6" s="28">
        <v>9.5280385981667859</v>
      </c>
      <c r="D6" s="28">
        <v>65.624294088069206</v>
      </c>
      <c r="E6" s="28">
        <v>70.676533513617485</v>
      </c>
      <c r="F6" s="28">
        <v>19.499303278358969</v>
      </c>
      <c r="G6" s="28">
        <v>19.795427888215723</v>
      </c>
    </row>
    <row r="7" spans="1:13" ht="12.75" customHeight="1">
      <c r="A7" s="6">
        <v>2013</v>
      </c>
      <c r="B7" s="28">
        <v>16.261735580799659</v>
      </c>
      <c r="C7" s="28">
        <v>10.686000317630452</v>
      </c>
      <c r="D7" s="28">
        <v>78.409470739733194</v>
      </c>
      <c r="E7" s="28">
        <v>83.994388938092996</v>
      </c>
      <c r="F7" s="28">
        <v>5.3287936794671387</v>
      </c>
      <c r="G7" s="28">
        <v>5.3196107442765435</v>
      </c>
    </row>
    <row r="8" spans="1:13" ht="12.75" customHeight="1">
      <c r="A8" s="6">
        <v>2014</v>
      </c>
      <c r="B8" s="28">
        <v>15.868406043396535</v>
      </c>
      <c r="C8" s="28">
        <v>11.684495700550315</v>
      </c>
      <c r="D8" s="28">
        <v>79.8676793492603</v>
      </c>
      <c r="E8" s="28">
        <v>86.01742921797269</v>
      </c>
      <c r="F8" s="28">
        <v>4.2639146073431267</v>
      </c>
      <c r="G8" s="28">
        <v>2.2980750814770303</v>
      </c>
    </row>
    <row r="9" spans="1:13" ht="12.75" customHeight="1">
      <c r="A9" s="6">
        <v>2015</v>
      </c>
      <c r="B9" s="28">
        <v>14.180096977521636</v>
      </c>
      <c r="C9" s="606">
        <v>9.6402348808131926</v>
      </c>
      <c r="D9" s="606">
        <v>80.462469470483185</v>
      </c>
      <c r="E9" s="606">
        <v>86.992471238476142</v>
      </c>
      <c r="F9" s="606">
        <v>5.3574335519951779</v>
      </c>
      <c r="G9" s="606">
        <v>3.3672938807106618</v>
      </c>
    </row>
    <row r="10" spans="1:13" ht="12.75" customHeight="1">
      <c r="A10" s="554">
        <v>2016</v>
      </c>
      <c r="B10" s="552">
        <v>11.626228169216992</v>
      </c>
      <c r="C10" s="607">
        <v>7.8756362819762824</v>
      </c>
      <c r="D10" s="607">
        <v>85.23284785483753</v>
      </c>
      <c r="E10" s="607">
        <v>89.339978502338084</v>
      </c>
      <c r="F10" s="607">
        <v>3.1409239759454923</v>
      </c>
      <c r="G10" s="607">
        <v>2.7843852156856248</v>
      </c>
    </row>
    <row r="11" spans="1:13" ht="6" customHeight="1"/>
    <row r="12" spans="1:13" ht="51.75" customHeight="1">
      <c r="A12" s="806" t="s">
        <v>349</v>
      </c>
      <c r="B12" s="791"/>
      <c r="C12" s="791"/>
      <c r="D12" s="791"/>
      <c r="E12" s="791"/>
      <c r="F12" s="791"/>
      <c r="G12" s="791"/>
    </row>
    <row r="13" spans="1:13" s="42" customFormat="1" ht="6" customHeight="1">
      <c r="A13" s="4"/>
      <c r="B13" s="4"/>
      <c r="C13" s="4"/>
      <c r="D13" s="4"/>
      <c r="E13" s="4"/>
      <c r="F13" s="4"/>
      <c r="G13" s="4"/>
      <c r="H13" s="361"/>
      <c r="I13" s="361"/>
      <c r="J13" s="361"/>
      <c r="K13" s="107"/>
    </row>
    <row r="14" spans="1:13" s="42" customFormat="1" ht="12.75" customHeight="1">
      <c r="A14" s="776" t="s">
        <v>200</v>
      </c>
      <c r="B14" s="776"/>
      <c r="C14" s="776"/>
      <c r="D14" s="776"/>
      <c r="E14" s="776"/>
      <c r="F14" s="801"/>
      <c r="G14" s="801"/>
      <c r="H14" s="4"/>
      <c r="I14" s="4"/>
      <c r="J14" s="4"/>
      <c r="K14" s="4"/>
      <c r="L14" s="4"/>
    </row>
  </sheetData>
  <mergeCells count="7">
    <mergeCell ref="K1:M1"/>
    <mergeCell ref="A14:G14"/>
    <mergeCell ref="A2:G2"/>
    <mergeCell ref="B3:C3"/>
    <mergeCell ref="D3:E3"/>
    <mergeCell ref="F3:G3"/>
    <mergeCell ref="A12:G1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20"/>
  <sheetViews>
    <sheetView workbookViewId="0">
      <pane ySplit="4" topLeftCell="A5" activePane="bottomLeft" state="frozen"/>
      <selection activeCell="A17" sqref="A17:XFD18"/>
      <selection pane="bottomLeft" activeCell="P40" sqref="P40"/>
    </sheetView>
  </sheetViews>
  <sheetFormatPr defaultColWidth="8.85546875" defaultRowHeight="12.75"/>
  <cols>
    <col min="1" max="1" width="6.7109375" style="20" customWidth="1"/>
    <col min="2" max="34" width="8.7109375" style="20" customWidth="1"/>
    <col min="35" max="16384" width="8.85546875" style="20"/>
  </cols>
  <sheetData>
    <row r="1" spans="1:17" s="94" customFormat="1" ht="30" customHeight="1">
      <c r="A1" s="142"/>
      <c r="B1" s="358"/>
      <c r="C1" s="358"/>
      <c r="D1" s="358"/>
      <c r="E1" s="358"/>
      <c r="F1" s="358"/>
      <c r="G1" s="358"/>
      <c r="H1" s="358"/>
      <c r="I1" s="358"/>
      <c r="J1" s="358"/>
      <c r="K1" s="774" t="s">
        <v>354</v>
      </c>
      <c r="L1" s="775"/>
      <c r="M1" s="775"/>
      <c r="N1" s="817"/>
    </row>
    <row r="2" spans="1:17" s="357" customFormat="1" ht="15" customHeight="1">
      <c r="A2" s="803" t="s">
        <v>558</v>
      </c>
      <c r="B2" s="803"/>
      <c r="C2" s="803"/>
      <c r="D2" s="803"/>
      <c r="E2" s="803"/>
      <c r="F2" s="803"/>
      <c r="G2" s="803"/>
      <c r="H2" s="803"/>
      <c r="I2" s="803"/>
      <c r="J2" s="803"/>
      <c r="K2" s="803"/>
      <c r="L2" s="803"/>
      <c r="M2" s="803"/>
    </row>
    <row r="3" spans="1:17" ht="30" customHeight="1">
      <c r="A3" s="149"/>
      <c r="B3" s="779" t="s">
        <v>341</v>
      </c>
      <c r="C3" s="779"/>
      <c r="D3" s="779" t="s">
        <v>342</v>
      </c>
      <c r="E3" s="779"/>
      <c r="F3" s="779" t="s">
        <v>343</v>
      </c>
      <c r="G3" s="779"/>
      <c r="H3" s="779" t="s">
        <v>344</v>
      </c>
      <c r="I3" s="779"/>
      <c r="J3" s="779" t="s">
        <v>345</v>
      </c>
      <c r="K3" s="779"/>
      <c r="L3" s="779" t="s">
        <v>36</v>
      </c>
      <c r="M3" s="779"/>
    </row>
    <row r="4" spans="1:17" ht="15" customHeight="1">
      <c r="A4" s="592" t="s">
        <v>40</v>
      </c>
      <c r="B4" s="590" t="s">
        <v>29</v>
      </c>
      <c r="C4" s="590" t="s">
        <v>30</v>
      </c>
      <c r="D4" s="590" t="s">
        <v>29</v>
      </c>
      <c r="E4" s="590" t="s">
        <v>30</v>
      </c>
      <c r="F4" s="590" t="s">
        <v>29</v>
      </c>
      <c r="G4" s="590" t="s">
        <v>30</v>
      </c>
      <c r="H4" s="590" t="s">
        <v>29</v>
      </c>
      <c r="I4" s="590" t="s">
        <v>30</v>
      </c>
      <c r="J4" s="590" t="s">
        <v>29</v>
      </c>
      <c r="K4" s="590" t="s">
        <v>30</v>
      </c>
      <c r="L4" s="590" t="s">
        <v>29</v>
      </c>
      <c r="M4" s="590" t="s">
        <v>30</v>
      </c>
    </row>
    <row r="5" spans="1:17" ht="6" customHeight="1">
      <c r="A5" s="297"/>
      <c r="B5" s="265"/>
      <c r="C5" s="265"/>
      <c r="D5" s="265"/>
      <c r="E5" s="265"/>
      <c r="F5" s="265"/>
      <c r="G5" s="265"/>
      <c r="H5" s="265"/>
      <c r="I5" s="265"/>
      <c r="J5" s="265"/>
      <c r="K5" s="265"/>
      <c r="L5" s="265"/>
      <c r="M5" s="265"/>
    </row>
    <row r="6" spans="1:17" ht="12.75" customHeight="1">
      <c r="A6" s="592">
        <v>2004</v>
      </c>
      <c r="B6" s="63">
        <v>20.164075993091501</v>
      </c>
      <c r="C6" s="63">
        <v>18.298261665141801</v>
      </c>
      <c r="D6" s="63">
        <v>11.0103626943005</v>
      </c>
      <c r="E6" s="63">
        <v>3.9798719121683401</v>
      </c>
      <c r="F6" s="63">
        <v>9.6718480138169305</v>
      </c>
      <c r="G6" s="63">
        <v>1.5096065873741999</v>
      </c>
      <c r="H6" s="63">
        <v>4.5768566493955101</v>
      </c>
      <c r="I6" s="63">
        <v>0.45745654162854499</v>
      </c>
      <c r="J6" s="63">
        <v>51.943005181347097</v>
      </c>
      <c r="K6" s="63">
        <v>73.330283623055806</v>
      </c>
      <c r="L6" s="63">
        <v>2.63385146804836</v>
      </c>
      <c r="M6" s="63">
        <v>2.4245196706312901</v>
      </c>
    </row>
    <row r="7" spans="1:17" ht="12.75" customHeight="1">
      <c r="A7" s="592">
        <v>2005</v>
      </c>
      <c r="B7" s="63">
        <v>12.8839590443686</v>
      </c>
      <c r="C7" s="63">
        <v>8.8340807174887903</v>
      </c>
      <c r="D7" s="63">
        <v>9.2150170648464194</v>
      </c>
      <c r="E7" s="63">
        <v>2.1973094170403602</v>
      </c>
      <c r="F7" s="63">
        <v>9.4283276450511906</v>
      </c>
      <c r="G7" s="63">
        <v>0.94170403587443996</v>
      </c>
      <c r="H7" s="63">
        <v>6.0153583617747399</v>
      </c>
      <c r="I7" s="63">
        <v>0.134529147982063</v>
      </c>
      <c r="J7" s="63">
        <v>60.281569965870297</v>
      </c>
      <c r="K7" s="63">
        <v>85.022421524663699</v>
      </c>
      <c r="L7" s="63">
        <v>2.1757679180887401</v>
      </c>
      <c r="M7" s="63">
        <v>2.8699551569506698</v>
      </c>
    </row>
    <row r="8" spans="1:17" ht="12.95" customHeight="1">
      <c r="A8" s="592">
        <v>2006</v>
      </c>
      <c r="B8" s="63">
        <v>13.5400516795866</v>
      </c>
      <c r="C8" s="63">
        <v>6.80087051142546</v>
      </c>
      <c r="D8" s="63">
        <v>8.0103359173126591</v>
      </c>
      <c r="E8" s="63">
        <v>1.4145810663764999</v>
      </c>
      <c r="F8" s="63">
        <v>8.8372093023255793</v>
      </c>
      <c r="G8" s="63">
        <v>0.97932535364526696</v>
      </c>
      <c r="H8" s="63">
        <v>6.9767441860465098</v>
      </c>
      <c r="I8" s="63">
        <v>0.43525571273122998</v>
      </c>
      <c r="J8" s="63">
        <v>59.379844961240302</v>
      </c>
      <c r="K8" s="63">
        <v>86.9967355821545</v>
      </c>
      <c r="L8" s="63">
        <v>3.2558139534883699</v>
      </c>
      <c r="M8" s="63">
        <v>3.3732317736670301</v>
      </c>
    </row>
    <row r="9" spans="1:17" ht="12.75" customHeight="1">
      <c r="A9" s="592">
        <v>2007</v>
      </c>
      <c r="B9" s="63">
        <v>11.992786293958501</v>
      </c>
      <c r="C9" s="63">
        <v>5.1049618320610701</v>
      </c>
      <c r="D9" s="63">
        <v>7.1686203787195701</v>
      </c>
      <c r="E9" s="63">
        <v>1.38358778625954</v>
      </c>
      <c r="F9" s="63">
        <v>6.9882777276825996</v>
      </c>
      <c r="G9" s="63">
        <v>0.90648854961832104</v>
      </c>
      <c r="H9" s="63">
        <v>6.1767357980162299</v>
      </c>
      <c r="I9" s="63">
        <v>0.19083969465648901</v>
      </c>
      <c r="J9" s="63">
        <v>63.976555455365201</v>
      </c>
      <c r="K9" s="63">
        <v>87.261450381679396</v>
      </c>
      <c r="L9" s="63">
        <v>3.6970243462578898</v>
      </c>
      <c r="M9" s="63">
        <v>5.1526717557251898</v>
      </c>
    </row>
    <row r="10" spans="1:17" ht="12.75" customHeight="1">
      <c r="A10" s="592">
        <v>2008</v>
      </c>
      <c r="B10" s="63">
        <v>9.7737120847375998</v>
      </c>
      <c r="C10" s="63">
        <v>4.14698162729659</v>
      </c>
      <c r="D10" s="63">
        <v>7.1256620125180596</v>
      </c>
      <c r="E10" s="63">
        <v>0.99737532808398899</v>
      </c>
      <c r="F10" s="63">
        <v>7.8960038517092004</v>
      </c>
      <c r="G10" s="63">
        <v>0.57742782152230998</v>
      </c>
      <c r="H10" s="63">
        <v>3.46653827636014</v>
      </c>
      <c r="I10" s="63">
        <v>0.31496062992126</v>
      </c>
      <c r="J10" s="63">
        <v>66.682715454983096</v>
      </c>
      <c r="K10" s="63">
        <v>89.711286089238797</v>
      </c>
      <c r="L10" s="63">
        <v>5.0553683196918602</v>
      </c>
      <c r="M10" s="63">
        <v>4.2519685039370101</v>
      </c>
      <c r="O10" s="31"/>
      <c r="P10" s="31"/>
    </row>
    <row r="11" spans="1:17" ht="12.75" customHeight="1">
      <c r="A11" s="592">
        <v>2009</v>
      </c>
      <c r="B11" s="63">
        <v>8.9664936290703192</v>
      </c>
      <c r="C11" s="63">
        <v>3.7871033776868002</v>
      </c>
      <c r="D11" s="63">
        <v>5.8990089664936303</v>
      </c>
      <c r="E11" s="63">
        <v>1.1770726714431901</v>
      </c>
      <c r="F11" s="63">
        <v>8.0226521944313394</v>
      </c>
      <c r="G11" s="63">
        <v>0.76765609007164803</v>
      </c>
      <c r="H11" s="63">
        <v>3.8225578102878699</v>
      </c>
      <c r="I11" s="63">
        <v>0.30706243602865901</v>
      </c>
      <c r="J11" s="63">
        <v>68.711656441717807</v>
      </c>
      <c r="K11" s="63">
        <v>89.150460593654003</v>
      </c>
      <c r="L11" s="63">
        <v>4.5776309579990597</v>
      </c>
      <c r="M11" s="63">
        <v>4.8106448311156598</v>
      </c>
      <c r="Q11" s="221"/>
    </row>
    <row r="12" spans="1:17" ht="12.75" customHeight="1">
      <c r="A12" s="592">
        <v>2010</v>
      </c>
      <c r="B12" s="63">
        <v>9.2233009708737903</v>
      </c>
      <c r="C12" s="63">
        <v>4.3617021276595702</v>
      </c>
      <c r="D12" s="63">
        <v>6.4563106796116498</v>
      </c>
      <c r="E12" s="63">
        <v>1.0638297872340401</v>
      </c>
      <c r="F12" s="63">
        <v>6.84466019417476</v>
      </c>
      <c r="G12" s="63">
        <v>0.47872340425531901</v>
      </c>
      <c r="H12" s="63">
        <v>3.8834951456310698</v>
      </c>
      <c r="I12" s="63">
        <v>0.319148936170213</v>
      </c>
      <c r="J12" s="63">
        <v>68.446601941747602</v>
      </c>
      <c r="K12" s="63">
        <v>88.723404255319195</v>
      </c>
      <c r="L12" s="63">
        <v>5.1456310679611699</v>
      </c>
      <c r="M12" s="63">
        <v>5.0531914893616996</v>
      </c>
      <c r="Q12" s="221"/>
    </row>
    <row r="13" spans="1:17" ht="12.75" customHeight="1">
      <c r="A13" s="592">
        <v>2011</v>
      </c>
      <c r="B13" s="63">
        <v>7.3012439156300699</v>
      </c>
      <c r="C13" s="63">
        <v>3.3675799086758</v>
      </c>
      <c r="D13" s="63">
        <v>6.59816116819903</v>
      </c>
      <c r="E13" s="63">
        <v>0.57077625570776203</v>
      </c>
      <c r="F13" s="63">
        <v>7.0849107625743599</v>
      </c>
      <c r="G13" s="63">
        <v>0.68493150684931503</v>
      </c>
      <c r="H13" s="63">
        <v>4.3266630611141199</v>
      </c>
      <c r="I13" s="63">
        <v>0.39954337899543402</v>
      </c>
      <c r="J13" s="63">
        <v>68.415359653867</v>
      </c>
      <c r="K13" s="63">
        <v>87.899543378995403</v>
      </c>
      <c r="L13" s="63">
        <v>6.2736614386154699</v>
      </c>
      <c r="M13" s="63">
        <v>7.0776255707762497</v>
      </c>
      <c r="Q13" s="221"/>
    </row>
    <row r="14" spans="1:17" ht="12.75" customHeight="1">
      <c r="A14" s="592">
        <v>2012</v>
      </c>
      <c r="B14" s="63">
        <v>5.6362579895409599</v>
      </c>
      <c r="C14" s="63">
        <v>3.1211750305997601</v>
      </c>
      <c r="D14" s="63">
        <v>5.8686809994189399</v>
      </c>
      <c r="E14" s="63">
        <v>1.4075887392900901</v>
      </c>
      <c r="F14" s="63">
        <v>5.5781522370714702</v>
      </c>
      <c r="G14" s="63">
        <v>0.97919216646266805</v>
      </c>
      <c r="H14" s="63">
        <v>4.7646717024985499</v>
      </c>
      <c r="I14" s="63">
        <v>0.18359853121174999</v>
      </c>
      <c r="J14" s="63">
        <v>69.785008715862901</v>
      </c>
      <c r="K14" s="63">
        <v>86.7197062423501</v>
      </c>
      <c r="L14" s="63">
        <v>8.3672283556071996</v>
      </c>
      <c r="M14" s="63">
        <v>7.5887392900856803</v>
      </c>
      <c r="Q14" s="221"/>
    </row>
    <row r="15" spans="1:17" s="42" customFormat="1" ht="15.75" customHeight="1">
      <c r="A15" s="726">
        <v>2013</v>
      </c>
      <c r="B15" s="3" t="s">
        <v>38</v>
      </c>
      <c r="C15" s="3" t="s">
        <v>38</v>
      </c>
      <c r="D15" s="3" t="s">
        <v>38</v>
      </c>
      <c r="E15" s="3" t="s">
        <v>38</v>
      </c>
      <c r="F15" s="3" t="s">
        <v>38</v>
      </c>
      <c r="G15" s="3" t="s">
        <v>38</v>
      </c>
      <c r="H15" s="3" t="s">
        <v>38</v>
      </c>
      <c r="I15" s="3" t="s">
        <v>38</v>
      </c>
      <c r="J15" s="3" t="s">
        <v>38</v>
      </c>
      <c r="K15" s="3" t="s">
        <v>38</v>
      </c>
      <c r="L15" s="3" t="s">
        <v>38</v>
      </c>
      <c r="M15" s="3" t="s">
        <v>38</v>
      </c>
      <c r="O15" s="31"/>
      <c r="P15" s="31"/>
    </row>
    <row r="16" spans="1:17" s="42" customFormat="1" ht="15" customHeight="1">
      <c r="A16" s="726">
        <v>2014</v>
      </c>
      <c r="B16" s="3" t="s">
        <v>38</v>
      </c>
      <c r="C16" s="3" t="s">
        <v>38</v>
      </c>
      <c r="D16" s="3" t="s">
        <v>38</v>
      </c>
      <c r="E16" s="3" t="s">
        <v>38</v>
      </c>
      <c r="F16" s="3" t="s">
        <v>38</v>
      </c>
      <c r="G16" s="3" t="s">
        <v>38</v>
      </c>
      <c r="H16" s="3" t="s">
        <v>38</v>
      </c>
      <c r="I16" s="3" t="s">
        <v>38</v>
      </c>
      <c r="J16" s="3" t="s">
        <v>38</v>
      </c>
      <c r="K16" s="3" t="s">
        <v>38</v>
      </c>
      <c r="L16" s="3" t="s">
        <v>38</v>
      </c>
      <c r="M16" s="3" t="s">
        <v>38</v>
      </c>
    </row>
    <row r="17" spans="1:16">
      <c r="A17" s="726">
        <v>2015</v>
      </c>
      <c r="B17" s="95">
        <v>4.7</v>
      </c>
      <c r="C17" s="95">
        <v>1.4</v>
      </c>
      <c r="D17" s="95">
        <v>5</v>
      </c>
      <c r="E17" s="95">
        <v>1.1000000000000001</v>
      </c>
      <c r="F17" s="95">
        <v>6.2</v>
      </c>
      <c r="G17" s="95">
        <v>0.4</v>
      </c>
      <c r="H17" s="95">
        <v>4</v>
      </c>
      <c r="I17" s="95">
        <v>0.2</v>
      </c>
      <c r="J17" s="95">
        <v>76</v>
      </c>
      <c r="K17" s="95">
        <v>94</v>
      </c>
      <c r="L17" s="95">
        <v>4.0999999999999996</v>
      </c>
      <c r="M17" s="95">
        <v>2.9</v>
      </c>
    </row>
    <row r="18" spans="1:16">
      <c r="A18" s="727">
        <v>2016</v>
      </c>
      <c r="B18" s="729">
        <v>9.6999999999999993</v>
      </c>
      <c r="C18" s="729">
        <v>3.5</v>
      </c>
      <c r="D18" s="729">
        <v>5.4</v>
      </c>
      <c r="E18" s="729">
        <v>1.1000000000000001</v>
      </c>
      <c r="F18" s="729">
        <v>5.4</v>
      </c>
      <c r="G18" s="729">
        <v>0.7</v>
      </c>
      <c r="H18" s="729">
        <v>7.3</v>
      </c>
      <c r="I18" s="729">
        <v>0.5</v>
      </c>
      <c r="J18" s="729">
        <v>68</v>
      </c>
      <c r="K18" s="729">
        <v>91.6</v>
      </c>
      <c r="L18" s="729">
        <v>4.0999999999999996</v>
      </c>
      <c r="M18" s="729">
        <v>2.5</v>
      </c>
    </row>
    <row r="19" spans="1:16" s="42" customFormat="1" ht="6" customHeight="1">
      <c r="A19" s="268" t="s">
        <v>40</v>
      </c>
      <c r="B19" s="746"/>
      <c r="C19" s="746"/>
      <c r="D19" s="746"/>
      <c r="E19" s="746"/>
      <c r="F19" s="746"/>
      <c r="G19" s="746"/>
      <c r="H19" s="746"/>
      <c r="I19" s="746"/>
      <c r="J19" s="746"/>
      <c r="K19" s="266"/>
      <c r="L19" s="296"/>
      <c r="M19" s="296"/>
      <c r="O19" s="31"/>
      <c r="P19" s="31"/>
    </row>
    <row r="20" spans="1:16">
      <c r="A20" s="801" t="s">
        <v>200</v>
      </c>
      <c r="B20" s="801"/>
      <c r="C20" s="801"/>
      <c r="D20" s="801"/>
      <c r="E20" s="801"/>
      <c r="F20" s="801"/>
      <c r="G20" s="801"/>
      <c r="H20" s="801"/>
      <c r="I20" s="801"/>
      <c r="J20" s="801"/>
      <c r="K20" s="801"/>
      <c r="L20" s="801"/>
      <c r="M20" s="801"/>
    </row>
  </sheetData>
  <mergeCells count="9">
    <mergeCell ref="A20:M20"/>
    <mergeCell ref="K1:N1"/>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V43"/>
  <sheetViews>
    <sheetView workbookViewId="0">
      <pane ySplit="4" topLeftCell="A5" activePane="bottomLeft" state="frozen"/>
      <selection activeCell="A17" sqref="A17:XFD18"/>
      <selection pane="bottomLeft" activeCell="A45" sqref="A45"/>
    </sheetView>
  </sheetViews>
  <sheetFormatPr defaultColWidth="9.140625" defaultRowHeight="12.75"/>
  <cols>
    <col min="1" max="1" width="6.7109375" style="20" customWidth="1"/>
    <col min="2" max="31" width="8.7109375" style="20" customWidth="1"/>
    <col min="32" max="16384" width="9.140625" style="20"/>
  </cols>
  <sheetData>
    <row r="1" spans="1:19" s="94" customFormat="1" ht="30" customHeight="1">
      <c r="A1" s="142"/>
      <c r="B1" s="573"/>
      <c r="C1" s="573"/>
      <c r="D1" s="573"/>
      <c r="E1" s="573"/>
      <c r="F1" s="573"/>
      <c r="G1" s="573"/>
      <c r="H1" s="573"/>
      <c r="I1" s="573"/>
      <c r="J1" s="573"/>
      <c r="K1" s="774" t="s">
        <v>354</v>
      </c>
      <c r="L1" s="775"/>
      <c r="M1" s="775"/>
      <c r="N1" s="817"/>
    </row>
    <row r="2" spans="1:19" s="577" customFormat="1" ht="15" customHeight="1">
      <c r="A2" s="803" t="s">
        <v>481</v>
      </c>
      <c r="B2" s="803"/>
      <c r="C2" s="803"/>
      <c r="D2" s="803"/>
      <c r="E2" s="803"/>
      <c r="F2" s="803"/>
      <c r="G2" s="803"/>
      <c r="H2" s="803"/>
      <c r="I2" s="803"/>
      <c r="J2" s="803"/>
      <c r="K2" s="803"/>
      <c r="L2" s="803"/>
      <c r="M2" s="803"/>
    </row>
    <row r="3" spans="1:19" ht="30" customHeight="1">
      <c r="A3" s="149"/>
      <c r="B3" s="779" t="s">
        <v>62</v>
      </c>
      <c r="C3" s="779"/>
      <c r="D3" s="779" t="s">
        <v>63</v>
      </c>
      <c r="E3" s="779"/>
      <c r="F3" s="779" t="s">
        <v>276</v>
      </c>
      <c r="G3" s="779"/>
      <c r="H3" s="779" t="s">
        <v>64</v>
      </c>
      <c r="I3" s="779"/>
      <c r="J3" s="779" t="s">
        <v>65</v>
      </c>
      <c r="K3" s="779"/>
      <c r="L3" s="779" t="s">
        <v>36</v>
      </c>
      <c r="M3" s="779"/>
    </row>
    <row r="4" spans="1:19" ht="15" customHeight="1">
      <c r="A4" s="574" t="s">
        <v>40</v>
      </c>
      <c r="B4" s="568" t="s">
        <v>29</v>
      </c>
      <c r="C4" s="568" t="s">
        <v>30</v>
      </c>
      <c r="D4" s="568" t="s">
        <v>29</v>
      </c>
      <c r="E4" s="568" t="s">
        <v>30</v>
      </c>
      <c r="F4" s="568" t="s">
        <v>29</v>
      </c>
      <c r="G4" s="568" t="s">
        <v>30</v>
      </c>
      <c r="H4" s="568" t="s">
        <v>29</v>
      </c>
      <c r="I4" s="568" t="s">
        <v>30</v>
      </c>
      <c r="J4" s="568" t="s">
        <v>29</v>
      </c>
      <c r="K4" s="568" t="s">
        <v>30</v>
      </c>
      <c r="L4" s="568" t="s">
        <v>29</v>
      </c>
      <c r="M4" s="568" t="s">
        <v>30</v>
      </c>
      <c r="N4" s="568"/>
      <c r="O4" s="568"/>
      <c r="P4" s="568"/>
      <c r="Q4" s="568"/>
      <c r="R4" s="568"/>
      <c r="S4" s="568"/>
    </row>
    <row r="5" spans="1:19" ht="6" customHeight="1">
      <c r="A5" s="297"/>
      <c r="B5" s="265"/>
      <c r="C5" s="265"/>
      <c r="D5" s="265"/>
      <c r="E5" s="265"/>
      <c r="F5" s="265"/>
      <c r="G5" s="265"/>
      <c r="H5" s="265"/>
      <c r="I5" s="265"/>
      <c r="J5" s="265"/>
      <c r="K5" s="265"/>
      <c r="L5" s="324"/>
      <c r="M5" s="324"/>
      <c r="N5" s="568"/>
      <c r="O5" s="568"/>
      <c r="P5" s="568"/>
      <c r="Q5" s="568"/>
      <c r="R5" s="568"/>
      <c r="S5" s="35"/>
    </row>
    <row r="6" spans="1:19" ht="12.75" customHeight="1">
      <c r="A6" s="574">
        <v>1984</v>
      </c>
      <c r="B6" s="568">
        <v>16</v>
      </c>
      <c r="C6" s="568">
        <v>19</v>
      </c>
      <c r="D6" s="568">
        <v>38</v>
      </c>
      <c r="E6" s="568">
        <v>41</v>
      </c>
      <c r="F6" s="568">
        <v>29</v>
      </c>
      <c r="G6" s="568">
        <v>28</v>
      </c>
      <c r="H6" s="568">
        <v>8</v>
      </c>
      <c r="I6" s="568">
        <v>7</v>
      </c>
      <c r="J6" s="568">
        <v>7</v>
      </c>
      <c r="K6" s="568">
        <v>4</v>
      </c>
      <c r="L6" s="35" t="s">
        <v>38</v>
      </c>
      <c r="M6" s="35" t="s">
        <v>38</v>
      </c>
      <c r="N6" s="568"/>
      <c r="O6" s="568"/>
      <c r="P6" s="568"/>
      <c r="Q6" s="568"/>
      <c r="R6" s="568"/>
      <c r="S6" s="35"/>
    </row>
    <row r="7" spans="1:19" ht="12.75" customHeight="1">
      <c r="A7" s="574">
        <v>1985</v>
      </c>
      <c r="B7" s="568">
        <v>19</v>
      </c>
      <c r="C7" s="568">
        <v>22</v>
      </c>
      <c r="D7" s="568">
        <v>39</v>
      </c>
      <c r="E7" s="568">
        <v>41</v>
      </c>
      <c r="F7" s="568">
        <v>29</v>
      </c>
      <c r="G7" s="568">
        <v>26</v>
      </c>
      <c r="H7" s="568">
        <v>7</v>
      </c>
      <c r="I7" s="568">
        <v>7</v>
      </c>
      <c r="J7" s="568">
        <v>6</v>
      </c>
      <c r="K7" s="568">
        <v>4</v>
      </c>
      <c r="L7" s="35" t="s">
        <v>38</v>
      </c>
      <c r="M7" s="35" t="s">
        <v>38</v>
      </c>
      <c r="N7" s="568"/>
      <c r="O7" s="568"/>
      <c r="P7" s="568"/>
      <c r="Q7" s="568"/>
      <c r="R7" s="568"/>
      <c r="S7" s="35"/>
    </row>
    <row r="8" spans="1:19" ht="12.75" customHeight="1">
      <c r="A8" s="574">
        <v>1986</v>
      </c>
      <c r="B8" s="568">
        <v>20</v>
      </c>
      <c r="C8" s="568">
        <v>22</v>
      </c>
      <c r="D8" s="568">
        <v>42</v>
      </c>
      <c r="E8" s="568">
        <v>42</v>
      </c>
      <c r="F8" s="568">
        <v>26</v>
      </c>
      <c r="G8" s="568">
        <v>25</v>
      </c>
      <c r="H8" s="568">
        <v>7</v>
      </c>
      <c r="I8" s="568">
        <v>7</v>
      </c>
      <c r="J8" s="568">
        <v>5</v>
      </c>
      <c r="K8" s="568">
        <v>3</v>
      </c>
      <c r="L8" s="568">
        <v>1</v>
      </c>
      <c r="M8" s="568">
        <v>1</v>
      </c>
      <c r="N8" s="568"/>
      <c r="O8" s="568"/>
      <c r="P8" s="568"/>
      <c r="Q8" s="568"/>
      <c r="R8" s="568"/>
      <c r="S8" s="568"/>
    </row>
    <row r="9" spans="1:19" ht="12.75" customHeight="1">
      <c r="A9" s="574">
        <v>1987</v>
      </c>
      <c r="B9" s="568">
        <v>20</v>
      </c>
      <c r="C9" s="568">
        <v>26</v>
      </c>
      <c r="D9" s="568">
        <v>42</v>
      </c>
      <c r="E9" s="568">
        <v>42</v>
      </c>
      <c r="F9" s="568">
        <v>26</v>
      </c>
      <c r="G9" s="568">
        <v>25</v>
      </c>
      <c r="H9" s="568">
        <v>7</v>
      </c>
      <c r="I9" s="568">
        <v>5</v>
      </c>
      <c r="J9" s="568">
        <v>5</v>
      </c>
      <c r="K9" s="568">
        <v>2</v>
      </c>
      <c r="L9" s="568">
        <v>0</v>
      </c>
      <c r="M9" s="568">
        <v>0</v>
      </c>
      <c r="N9" s="568"/>
      <c r="O9" s="568"/>
      <c r="P9" s="568"/>
      <c r="Q9" s="568"/>
      <c r="R9" s="568"/>
      <c r="S9" s="568"/>
    </row>
    <row r="10" spans="1:19" ht="12.75" customHeight="1">
      <c r="A10" s="574">
        <v>1988</v>
      </c>
      <c r="B10" s="90">
        <v>22</v>
      </c>
      <c r="C10" s="90">
        <v>24</v>
      </c>
      <c r="D10" s="90">
        <v>42</v>
      </c>
      <c r="E10" s="90">
        <v>41</v>
      </c>
      <c r="F10" s="90">
        <v>25</v>
      </c>
      <c r="G10" s="90">
        <v>25</v>
      </c>
      <c r="H10" s="90">
        <v>6</v>
      </c>
      <c r="I10" s="90">
        <v>5</v>
      </c>
      <c r="J10" s="90">
        <v>5</v>
      </c>
      <c r="K10" s="90">
        <v>3</v>
      </c>
      <c r="L10" s="90">
        <v>1</v>
      </c>
      <c r="M10" s="90">
        <v>0</v>
      </c>
      <c r="N10" s="568"/>
      <c r="O10" s="568"/>
      <c r="P10" s="568"/>
      <c r="Q10" s="568"/>
      <c r="R10" s="568"/>
      <c r="S10" s="568"/>
    </row>
    <row r="11" spans="1:19" ht="12.75" customHeight="1">
      <c r="A11" s="574">
        <v>1989</v>
      </c>
      <c r="B11" s="31">
        <v>25.004234178110785</v>
      </c>
      <c r="C11" s="31">
        <v>27.03906710897337</v>
      </c>
      <c r="D11" s="31">
        <v>42.150316713002894</v>
      </c>
      <c r="E11" s="31">
        <v>42.412927802159579</v>
      </c>
      <c r="F11" s="31">
        <v>23.852118564369455</v>
      </c>
      <c r="G11" s="31">
        <v>23.693673312137019</v>
      </c>
      <c r="H11" s="31">
        <v>4.9053251476659971</v>
      </c>
      <c r="I11" s="31">
        <v>4.0061939365929344</v>
      </c>
      <c r="J11" s="31">
        <v>3.6016348971560586</v>
      </c>
      <c r="K11" s="31">
        <v>2.6704840275310908</v>
      </c>
      <c r="L11" s="31">
        <v>0.48637049969608098</v>
      </c>
      <c r="M11" s="31">
        <v>0.17765381260576601</v>
      </c>
      <c r="N11" s="568"/>
      <c r="O11" s="568"/>
      <c r="P11" s="568"/>
      <c r="Q11" s="568"/>
      <c r="R11" s="568"/>
      <c r="S11" s="568"/>
    </row>
    <row r="12" spans="1:19" ht="12.75" customHeight="1">
      <c r="A12" s="574">
        <v>1990</v>
      </c>
      <c r="B12" s="31">
        <v>24.884756691959726</v>
      </c>
      <c r="C12" s="31">
        <v>29.098114471383624</v>
      </c>
      <c r="D12" s="31">
        <v>41.685864394649634</v>
      </c>
      <c r="E12" s="31">
        <v>42.373240270752092</v>
      </c>
      <c r="F12" s="31">
        <v>23.277282296641442</v>
      </c>
      <c r="G12" s="31">
        <v>20.192808747318011</v>
      </c>
      <c r="H12" s="31">
        <v>5.2425697680445618</v>
      </c>
      <c r="I12" s="31">
        <v>4.6249240179663644</v>
      </c>
      <c r="J12" s="31">
        <v>4.4208701970543167</v>
      </c>
      <c r="K12" s="31">
        <v>3.5781931552155215</v>
      </c>
      <c r="L12" s="31">
        <v>0.48865665165444394</v>
      </c>
      <c r="M12" s="31">
        <v>0.13271933736595914</v>
      </c>
      <c r="N12" s="568"/>
      <c r="O12" s="568"/>
      <c r="P12" s="568"/>
      <c r="Q12" s="568"/>
      <c r="R12" s="568"/>
      <c r="S12" s="568"/>
    </row>
    <row r="13" spans="1:19" ht="12.75" customHeight="1">
      <c r="A13" s="574">
        <v>1991</v>
      </c>
      <c r="B13" s="31">
        <v>21.465903282374725</v>
      </c>
      <c r="C13" s="31">
        <v>27.619239122625249</v>
      </c>
      <c r="D13" s="31">
        <v>40.646919421993445</v>
      </c>
      <c r="E13" s="31">
        <v>42.708296533106157</v>
      </c>
      <c r="F13" s="31">
        <v>26.67878657661813</v>
      </c>
      <c r="G13" s="31">
        <v>22.485171646539985</v>
      </c>
      <c r="H13" s="31">
        <v>5.489398989632674</v>
      </c>
      <c r="I13" s="31">
        <v>4.877707685603978</v>
      </c>
      <c r="J13" s="31">
        <v>4.2457394973800833</v>
      </c>
      <c r="K13" s="31">
        <v>1.8438050245230972</v>
      </c>
      <c r="L13" s="31">
        <v>1.4732522320032346</v>
      </c>
      <c r="M13" s="31">
        <v>0.46577998760102024</v>
      </c>
      <c r="N13" s="568"/>
      <c r="O13" s="568"/>
      <c r="P13" s="568"/>
      <c r="Q13" s="568"/>
      <c r="R13" s="568"/>
      <c r="S13" s="568"/>
    </row>
    <row r="14" spans="1:19" ht="12.75" customHeight="1">
      <c r="A14" s="574">
        <v>1992</v>
      </c>
      <c r="B14" s="31">
        <v>22.610273974613236</v>
      </c>
      <c r="C14" s="31">
        <v>27.585446875514698</v>
      </c>
      <c r="D14" s="31">
        <v>42.237933935562403</v>
      </c>
      <c r="E14" s="31">
        <v>42.217232466440528</v>
      </c>
      <c r="F14" s="31">
        <v>25.609041313369413</v>
      </c>
      <c r="G14" s="31">
        <v>21.792679171328707</v>
      </c>
      <c r="H14" s="31">
        <v>5.0670153541318088</v>
      </c>
      <c r="I14" s="31">
        <v>5.1640184369610171</v>
      </c>
      <c r="J14" s="31">
        <v>3.7064423031405598</v>
      </c>
      <c r="K14" s="31">
        <v>2.6071241945272097</v>
      </c>
      <c r="L14" s="31">
        <v>0.76929311918873866</v>
      </c>
      <c r="M14" s="31">
        <v>0.63349885522436278</v>
      </c>
      <c r="N14" s="568"/>
      <c r="O14" s="568"/>
      <c r="P14" s="568"/>
      <c r="Q14" s="568"/>
      <c r="R14" s="568"/>
      <c r="S14" s="568"/>
    </row>
    <row r="15" spans="1:19" ht="12.75" customHeight="1">
      <c r="A15" s="574">
        <v>1993</v>
      </c>
      <c r="B15" s="31">
        <v>24.263151706145809</v>
      </c>
      <c r="C15" s="31">
        <v>27.851597396655464</v>
      </c>
      <c r="D15" s="31">
        <v>42.623696658428671</v>
      </c>
      <c r="E15" s="31">
        <v>42.873493484833766</v>
      </c>
      <c r="F15" s="31">
        <v>22.933399096403946</v>
      </c>
      <c r="G15" s="31">
        <v>21.466184458593645</v>
      </c>
      <c r="H15" s="31">
        <v>5.7538381346799543</v>
      </c>
      <c r="I15" s="31">
        <v>4.7493913378843358</v>
      </c>
      <c r="J15" s="31">
        <v>3.1972065394758906</v>
      </c>
      <c r="K15" s="31">
        <v>2.0902316055598478</v>
      </c>
      <c r="L15" s="31">
        <v>1.2287078648715666</v>
      </c>
      <c r="M15" s="31">
        <v>0.96910171647535126</v>
      </c>
      <c r="N15" s="568"/>
      <c r="O15" s="568"/>
      <c r="P15" s="568"/>
      <c r="Q15" s="568"/>
      <c r="R15" s="568"/>
      <c r="S15" s="568"/>
    </row>
    <row r="16" spans="1:19" ht="12.75" customHeight="1">
      <c r="A16" s="574">
        <v>1994</v>
      </c>
      <c r="B16" s="31">
        <v>27.31281511977588</v>
      </c>
      <c r="C16" s="31">
        <v>29.765843759838578</v>
      </c>
      <c r="D16" s="31">
        <v>39.733111463652207</v>
      </c>
      <c r="E16" s="31">
        <v>41.079462043202625</v>
      </c>
      <c r="F16" s="31">
        <v>22.990403397910477</v>
      </c>
      <c r="G16" s="31">
        <v>21.27828458990605</v>
      </c>
      <c r="H16" s="31">
        <v>5.4749063967300424</v>
      </c>
      <c r="I16" s="31">
        <v>4.5635975607368904</v>
      </c>
      <c r="J16" s="31">
        <v>3.1150107173092527</v>
      </c>
      <c r="K16" s="31">
        <v>2.2851716734109049</v>
      </c>
      <c r="L16" s="31">
        <v>1.373752904620315</v>
      </c>
      <c r="M16" s="31">
        <v>1.0276403729108883</v>
      </c>
      <c r="N16" s="568"/>
      <c r="O16" s="568"/>
      <c r="P16" s="568"/>
      <c r="Q16" s="568"/>
      <c r="R16" s="568"/>
      <c r="S16" s="568"/>
    </row>
    <row r="17" spans="1:22" ht="12.75" customHeight="1">
      <c r="A17" s="574">
        <v>1995</v>
      </c>
      <c r="B17" s="31">
        <v>22.389642498657157</v>
      </c>
      <c r="C17" s="31">
        <v>27.687470551831272</v>
      </c>
      <c r="D17" s="31">
        <v>42.377825125705236</v>
      </c>
      <c r="E17" s="31">
        <v>43.209680781646902</v>
      </c>
      <c r="F17" s="31">
        <v>25.925335506896275</v>
      </c>
      <c r="G17" s="31">
        <v>21.039983317404705</v>
      </c>
      <c r="H17" s="31">
        <v>5.3103779703073659</v>
      </c>
      <c r="I17" s="31">
        <v>4.7204616078298534</v>
      </c>
      <c r="J17" s="31">
        <v>2.6294031822827169</v>
      </c>
      <c r="K17" s="31">
        <v>2.0322355895035944</v>
      </c>
      <c r="L17" s="31">
        <v>1.3674157161566229</v>
      </c>
      <c r="M17" s="31">
        <v>1.3101681517830377</v>
      </c>
      <c r="N17" s="568"/>
      <c r="O17" s="568"/>
      <c r="P17" s="568"/>
      <c r="Q17" s="568"/>
      <c r="R17" s="568"/>
      <c r="S17" s="568"/>
    </row>
    <row r="18" spans="1:22" ht="12.75" customHeight="1">
      <c r="A18" s="574">
        <v>1996</v>
      </c>
      <c r="B18" s="31">
        <v>27.614720944972404</v>
      </c>
      <c r="C18" s="31">
        <v>30.460926320256341</v>
      </c>
      <c r="D18" s="31">
        <v>43.561045992415828</v>
      </c>
      <c r="E18" s="31">
        <v>42.58649735839311</v>
      </c>
      <c r="F18" s="31">
        <v>20.499052890636111</v>
      </c>
      <c r="G18" s="31">
        <v>19.196192908468653</v>
      </c>
      <c r="H18" s="31">
        <v>4.2848109088034336</v>
      </c>
      <c r="I18" s="31">
        <v>4.2192196515666414</v>
      </c>
      <c r="J18" s="31">
        <v>2.7114222482151016</v>
      </c>
      <c r="K18" s="31">
        <v>2.1239192836257401</v>
      </c>
      <c r="L18" s="31">
        <v>1.3289470149611435</v>
      </c>
      <c r="M18" s="31">
        <v>1.4132444776803028</v>
      </c>
      <c r="N18" s="568"/>
      <c r="O18" s="568"/>
      <c r="P18" s="568"/>
      <c r="Q18" s="568"/>
      <c r="R18" s="568"/>
      <c r="S18" s="568"/>
    </row>
    <row r="19" spans="1:22" ht="12.75" customHeight="1">
      <c r="A19" s="574">
        <v>1997</v>
      </c>
      <c r="B19" s="31">
        <v>29.439627160518956</v>
      </c>
      <c r="C19" s="31">
        <v>33.22961921986748</v>
      </c>
      <c r="D19" s="31">
        <v>40.67375142770711</v>
      </c>
      <c r="E19" s="31">
        <v>39.813963047484513</v>
      </c>
      <c r="F19" s="31">
        <v>19.950780772502682</v>
      </c>
      <c r="G19" s="31">
        <v>19.066568883361402</v>
      </c>
      <c r="H19" s="31">
        <v>5.2688197666020837</v>
      </c>
      <c r="I19" s="31">
        <v>4.9355897611585826</v>
      </c>
      <c r="J19" s="31">
        <v>3.7061090673092267</v>
      </c>
      <c r="K19" s="31">
        <v>2.6073595510012995</v>
      </c>
      <c r="L19" s="31">
        <v>0.96091180535568554</v>
      </c>
      <c r="M19" s="31">
        <v>0.34689953712848354</v>
      </c>
      <c r="N19" s="568"/>
      <c r="O19" s="568"/>
      <c r="P19" s="568"/>
      <c r="Q19" s="568"/>
      <c r="R19" s="568"/>
      <c r="S19" s="568"/>
      <c r="V19" s="20" t="s">
        <v>70</v>
      </c>
    </row>
    <row r="20" spans="1:22" ht="12.75" customHeight="1">
      <c r="A20" s="574">
        <v>1998</v>
      </c>
      <c r="B20" s="31">
        <v>36.613588868826923</v>
      </c>
      <c r="C20" s="31">
        <v>36.152378546733303</v>
      </c>
      <c r="D20" s="31">
        <v>40.565495481483495</v>
      </c>
      <c r="E20" s="31">
        <v>40.855527588631027</v>
      </c>
      <c r="F20" s="31">
        <v>15.36190491827735</v>
      </c>
      <c r="G20" s="31">
        <v>17.294732168919758</v>
      </c>
      <c r="H20" s="31">
        <v>3.9488041408552186</v>
      </c>
      <c r="I20" s="31">
        <v>3.8747589569261329</v>
      </c>
      <c r="J20" s="31">
        <v>2.6871659197566995</v>
      </c>
      <c r="K20" s="31">
        <v>1.4401885853767755</v>
      </c>
      <c r="L20" s="31">
        <v>0.82304067079666787</v>
      </c>
      <c r="M20" s="31">
        <v>0.38241415340869894</v>
      </c>
      <c r="N20" s="568"/>
      <c r="O20" s="568"/>
      <c r="Q20" s="568"/>
      <c r="R20" s="568"/>
      <c r="S20" s="568"/>
    </row>
    <row r="21" spans="1:22" ht="12.75" customHeight="1">
      <c r="A21" s="574">
        <v>1999</v>
      </c>
      <c r="B21" s="31">
        <v>37.572244250238938</v>
      </c>
      <c r="C21" s="31">
        <v>36.926795447058659</v>
      </c>
      <c r="D21" s="31">
        <v>40.495536252545946</v>
      </c>
      <c r="E21" s="31">
        <v>38.054955106004208</v>
      </c>
      <c r="F21" s="31">
        <v>15.614030404103913</v>
      </c>
      <c r="G21" s="31">
        <v>18.159281517988045</v>
      </c>
      <c r="H21" s="31">
        <v>2.9198302257964532</v>
      </c>
      <c r="I21" s="31">
        <v>3.8472615012053373</v>
      </c>
      <c r="J21" s="31">
        <v>2.419095298358104</v>
      </c>
      <c r="K21" s="31">
        <v>2.4210637301369387</v>
      </c>
      <c r="L21" s="31">
        <v>0.9792635689599174</v>
      </c>
      <c r="M21" s="31">
        <v>0.59064269760758736</v>
      </c>
      <c r="N21" s="568"/>
      <c r="O21" s="568"/>
      <c r="Q21" s="568"/>
      <c r="R21" s="568"/>
      <c r="S21" s="568"/>
    </row>
    <row r="22" spans="1:22" ht="12.75" customHeight="1">
      <c r="A22" s="574">
        <v>2000</v>
      </c>
      <c r="B22" s="31">
        <v>35.255239050805116</v>
      </c>
      <c r="C22" s="31">
        <v>33.673941205630484</v>
      </c>
      <c r="D22" s="31">
        <v>40.281558208477392</v>
      </c>
      <c r="E22" s="31">
        <v>44.924781464145632</v>
      </c>
      <c r="F22" s="31">
        <v>16.266117097727037</v>
      </c>
      <c r="G22" s="31">
        <v>14.750814082754077</v>
      </c>
      <c r="H22" s="31">
        <v>4.2158989325428049</v>
      </c>
      <c r="I22" s="31">
        <v>4.5119261509636539</v>
      </c>
      <c r="J22" s="31">
        <v>2.7335766324876989</v>
      </c>
      <c r="K22" s="31">
        <v>1.7386477216176648</v>
      </c>
      <c r="L22" s="31">
        <v>1.2476100779604833</v>
      </c>
      <c r="M22" s="31">
        <v>0.39988937488947734</v>
      </c>
      <c r="N22" s="568"/>
      <c r="O22" s="568"/>
      <c r="Q22" s="568"/>
      <c r="R22" s="568"/>
      <c r="S22" s="568"/>
    </row>
    <row r="23" spans="1:22" ht="12.75" customHeight="1">
      <c r="A23" s="574">
        <v>2001</v>
      </c>
      <c r="B23" s="31">
        <v>40.212453848877395</v>
      </c>
      <c r="C23" s="31">
        <v>36.23668895527473</v>
      </c>
      <c r="D23" s="31">
        <v>39.991090122098747</v>
      </c>
      <c r="E23" s="31">
        <v>43.22020977830153</v>
      </c>
      <c r="F23" s="31">
        <v>12.487132899334506</v>
      </c>
      <c r="G23" s="31">
        <v>13.323660865935341</v>
      </c>
      <c r="H23" s="31">
        <v>3.5249800340604627</v>
      </c>
      <c r="I23" s="31">
        <v>4.6357376728238124</v>
      </c>
      <c r="J23" s="31">
        <v>2.5467489232950209</v>
      </c>
      <c r="K23" s="31">
        <v>2.0084376687782362</v>
      </c>
      <c r="L23" s="31">
        <v>1.2375941723332724</v>
      </c>
      <c r="M23" s="31">
        <v>0.57526505888262991</v>
      </c>
      <c r="N23" s="568"/>
      <c r="O23" s="568"/>
      <c r="Q23" s="568"/>
      <c r="R23" s="568"/>
      <c r="S23" s="568"/>
    </row>
    <row r="24" spans="1:22" ht="12.75" customHeight="1">
      <c r="A24" s="574">
        <v>2002</v>
      </c>
      <c r="B24" s="31">
        <v>40.929779583755106</v>
      </c>
      <c r="C24" s="31">
        <v>39.122733254272468</v>
      </c>
      <c r="D24" s="31">
        <v>40.966218494936399</v>
      </c>
      <c r="E24" s="31">
        <v>38.932398749568044</v>
      </c>
      <c r="F24" s="31">
        <v>11.602967831934944</v>
      </c>
      <c r="G24" s="31">
        <v>13.723019519331997</v>
      </c>
      <c r="H24" s="31">
        <v>3.4765820485215211</v>
      </c>
      <c r="I24" s="31">
        <v>5.1019846221432701</v>
      </c>
      <c r="J24" s="31">
        <v>2.2818096022958647</v>
      </c>
      <c r="K24" s="31">
        <v>2.6112830740460833</v>
      </c>
      <c r="L24" s="31">
        <v>0.74264243855851142</v>
      </c>
      <c r="M24" s="31">
        <v>0.50858078063824697</v>
      </c>
      <c r="N24" s="568"/>
      <c r="O24" s="568"/>
      <c r="Q24" s="568"/>
      <c r="R24" s="568"/>
      <c r="S24" s="568"/>
    </row>
    <row r="25" spans="1:22" ht="12.75" customHeight="1">
      <c r="A25" s="574">
        <v>2003</v>
      </c>
      <c r="B25" s="31">
        <v>43.204569084651602</v>
      </c>
      <c r="C25" s="31">
        <v>36.941114625621495</v>
      </c>
      <c r="D25" s="31">
        <v>38.190256040024032</v>
      </c>
      <c r="E25" s="31">
        <v>40.935525812089395</v>
      </c>
      <c r="F25" s="31">
        <v>11.876314624531513</v>
      </c>
      <c r="G25" s="31">
        <v>14.251991995890407</v>
      </c>
      <c r="H25" s="31">
        <v>3.7039868958391597</v>
      </c>
      <c r="I25" s="31">
        <v>5.3707936794964812</v>
      </c>
      <c r="J25" s="31">
        <v>2.5175003562954248</v>
      </c>
      <c r="K25" s="31">
        <v>2.1458041164293706</v>
      </c>
      <c r="L25" s="31">
        <v>0.50737299865812746</v>
      </c>
      <c r="M25" s="31">
        <v>0.35476977047247188</v>
      </c>
      <c r="N25" s="568"/>
      <c r="O25" s="568"/>
      <c r="Q25" s="568"/>
      <c r="R25" s="568"/>
      <c r="S25" s="568"/>
    </row>
    <row r="26" spans="1:22" ht="12.75" customHeight="1">
      <c r="A26" s="574">
        <v>2004</v>
      </c>
      <c r="B26" s="31">
        <v>41.559234019958943</v>
      </c>
      <c r="C26" s="31">
        <v>35.138488813273653</v>
      </c>
      <c r="D26" s="31">
        <v>38.64008585504601</v>
      </c>
      <c r="E26" s="31">
        <v>41.893581548133362</v>
      </c>
      <c r="F26" s="31">
        <v>13.416207242948424</v>
      </c>
      <c r="G26" s="31">
        <v>15.853468944870059</v>
      </c>
      <c r="H26" s="31">
        <v>3.2532861133881243</v>
      </c>
      <c r="I26" s="31">
        <v>4.4901440318651051</v>
      </c>
      <c r="J26" s="31">
        <v>2.3839343418024184</v>
      </c>
      <c r="K26" s="31">
        <v>2.1615185208787495</v>
      </c>
      <c r="L26" s="31">
        <v>0.74725242685578286</v>
      </c>
      <c r="M26" s="31">
        <v>0.4627981409800937</v>
      </c>
      <c r="N26" s="568"/>
      <c r="P26" s="568"/>
      <c r="Q26" s="568"/>
      <c r="R26" s="568"/>
      <c r="S26" s="568"/>
    </row>
    <row r="27" spans="1:22" ht="12.75" customHeight="1">
      <c r="A27" s="574">
        <v>2005</v>
      </c>
      <c r="B27" s="31">
        <v>39.183681968026526</v>
      </c>
      <c r="C27" s="31">
        <v>34.739558223612498</v>
      </c>
      <c r="D27" s="31">
        <v>39.599160551496645</v>
      </c>
      <c r="E27" s="31">
        <v>42.419655319303551</v>
      </c>
      <c r="F27" s="31">
        <v>14.071612671118588</v>
      </c>
      <c r="G27" s="31">
        <v>14.423879026333402</v>
      </c>
      <c r="H27" s="31">
        <v>3.7494441258698425</v>
      </c>
      <c r="I27" s="31">
        <v>5.1004990646818396</v>
      </c>
      <c r="J27" s="31">
        <v>2.455899720062686</v>
      </c>
      <c r="K27" s="31">
        <v>2.4235540096436634</v>
      </c>
      <c r="L27" s="31">
        <v>0.94020096342795434</v>
      </c>
      <c r="M27" s="31">
        <v>0.89285435642471389</v>
      </c>
      <c r="N27" s="568"/>
      <c r="Q27" s="221"/>
      <c r="R27" s="568"/>
      <c r="S27" s="568"/>
    </row>
    <row r="28" spans="1:22" ht="12.75" customHeight="1">
      <c r="A28" s="574">
        <v>2006</v>
      </c>
      <c r="B28" s="31">
        <v>39.557436736150429</v>
      </c>
      <c r="C28" s="31">
        <v>36.268999618846287</v>
      </c>
      <c r="D28" s="31">
        <v>41.238673649219606</v>
      </c>
      <c r="E28" s="31">
        <v>41.365053520765514</v>
      </c>
      <c r="F28" s="31">
        <v>11.983069163200849</v>
      </c>
      <c r="G28" s="31">
        <v>15.215880698780513</v>
      </c>
      <c r="H28" s="31">
        <v>3.0596945212667528</v>
      </c>
      <c r="I28" s="31">
        <v>3.9339533362905557</v>
      </c>
      <c r="J28" s="31">
        <v>2.8416243690583838</v>
      </c>
      <c r="K28" s="31">
        <v>2.7058591090226329</v>
      </c>
      <c r="L28" s="31">
        <v>1.3195015611066045</v>
      </c>
      <c r="M28" s="31">
        <v>0.51025371629151639</v>
      </c>
      <c r="N28" s="568"/>
      <c r="Q28" s="221"/>
      <c r="R28" s="568"/>
      <c r="S28" s="568"/>
    </row>
    <row r="29" spans="1:22" ht="12.75" customHeight="1">
      <c r="A29" s="574">
        <v>2007</v>
      </c>
      <c r="B29" s="31">
        <v>44.992327060984067</v>
      </c>
      <c r="C29" s="31">
        <v>38.924857958399819</v>
      </c>
      <c r="D29" s="31">
        <v>39.525312258437594</v>
      </c>
      <c r="E29" s="31">
        <v>41.439488548559893</v>
      </c>
      <c r="F29" s="31">
        <v>10.636782869820822</v>
      </c>
      <c r="G29" s="31">
        <v>14.294006466362466</v>
      </c>
      <c r="H29" s="31">
        <v>2.3417923188352612</v>
      </c>
      <c r="I29" s="31">
        <v>3.3208744838573159</v>
      </c>
      <c r="J29" s="31">
        <v>1.8017637862999418</v>
      </c>
      <c r="K29" s="31">
        <v>1.7769239772981882</v>
      </c>
      <c r="L29" s="31">
        <v>0.70202170562195265</v>
      </c>
      <c r="M29" s="31">
        <v>0.2438485655217241</v>
      </c>
      <c r="N29" s="568"/>
      <c r="Q29" s="221"/>
      <c r="R29" s="568"/>
      <c r="S29" s="568"/>
    </row>
    <row r="30" spans="1:22" ht="12.75" customHeight="1">
      <c r="A30" s="574">
        <v>2008</v>
      </c>
      <c r="B30" s="31">
        <v>41.615310142186424</v>
      </c>
      <c r="C30" s="31">
        <v>37.152577916253826</v>
      </c>
      <c r="D30" s="31">
        <v>40.332734795700567</v>
      </c>
      <c r="E30" s="31">
        <v>42.804051839275644</v>
      </c>
      <c r="F30" s="31">
        <v>12.266021245647238</v>
      </c>
      <c r="G30" s="31">
        <v>13.17434637963335</v>
      </c>
      <c r="H30" s="31">
        <v>2.521026524468406</v>
      </c>
      <c r="I30" s="31">
        <v>4.0082896454513586</v>
      </c>
      <c r="J30" s="31">
        <v>2.254115149888908</v>
      </c>
      <c r="K30" s="31">
        <v>2.3482149089218556</v>
      </c>
      <c r="L30" s="31">
        <v>1.0107921421074857</v>
      </c>
      <c r="M30" s="31">
        <v>0.51251931046527888</v>
      </c>
      <c r="N30" s="568"/>
      <c r="Q30" s="221"/>
      <c r="R30" s="568"/>
      <c r="S30" s="568"/>
    </row>
    <row r="31" spans="1:22" ht="12.75" customHeight="1">
      <c r="A31" s="574">
        <v>2009</v>
      </c>
      <c r="B31" s="31">
        <v>43.050459181677496</v>
      </c>
      <c r="C31" s="31">
        <v>39.672880825531735</v>
      </c>
      <c r="D31" s="31">
        <v>38.646936163213176</v>
      </c>
      <c r="E31" s="31">
        <v>40.81079584489202</v>
      </c>
      <c r="F31" s="31">
        <v>12.933037655204588</v>
      </c>
      <c r="G31" s="31">
        <v>14.037472155829658</v>
      </c>
      <c r="H31" s="31">
        <v>2.0394449204026168</v>
      </c>
      <c r="I31" s="31">
        <v>3.5754178389428488</v>
      </c>
      <c r="J31" s="31">
        <v>2.529369006734878</v>
      </c>
      <c r="K31" s="31">
        <v>1.3781143777143425</v>
      </c>
      <c r="L31" s="31">
        <v>0.80075307276578844</v>
      </c>
      <c r="M31" s="31">
        <v>0.52531895708932885</v>
      </c>
      <c r="N31" s="568"/>
      <c r="Q31" s="221"/>
      <c r="R31" s="568"/>
      <c r="S31" s="568"/>
    </row>
    <row r="32" spans="1:22" ht="12.75" customHeight="1">
      <c r="A32" s="574">
        <v>2010</v>
      </c>
      <c r="B32" s="31">
        <v>46.65978554275766</v>
      </c>
      <c r="C32" s="31">
        <v>39.977264993513145</v>
      </c>
      <c r="D32" s="31">
        <v>37.100900006329397</v>
      </c>
      <c r="E32" s="31">
        <v>40.554871958139792</v>
      </c>
      <c r="F32" s="31">
        <v>10.372474205323341</v>
      </c>
      <c r="G32" s="31">
        <v>13.567469831945342</v>
      </c>
      <c r="H32" s="31">
        <v>2.4990337858470126</v>
      </c>
      <c r="I32" s="31">
        <v>3.5233853615822515</v>
      </c>
      <c r="J32" s="31">
        <v>2.3344974068001716</v>
      </c>
      <c r="K32" s="31">
        <v>2.168423145682592</v>
      </c>
      <c r="L32" s="31">
        <v>1.0333090529412736</v>
      </c>
      <c r="M32" s="31">
        <v>0.20858470913982896</v>
      </c>
      <c r="N32" s="568"/>
      <c r="Q32" s="221"/>
      <c r="R32" s="568"/>
      <c r="S32" s="568"/>
    </row>
    <row r="33" spans="1:19" ht="12.75" customHeight="1">
      <c r="A33" s="574">
        <v>2011</v>
      </c>
      <c r="B33" s="31">
        <v>48.337899661993958</v>
      </c>
      <c r="C33" s="31">
        <v>42.813050496978008</v>
      </c>
      <c r="D33" s="31">
        <v>37.559776510222854</v>
      </c>
      <c r="E33" s="31">
        <v>40.975816767919021</v>
      </c>
      <c r="F33" s="31">
        <v>9.6282773593008724</v>
      </c>
      <c r="G33" s="31">
        <v>12.22003715292399</v>
      </c>
      <c r="H33" s="31">
        <v>2.1333779178759169</v>
      </c>
      <c r="I33" s="31">
        <v>2.4236734582120159</v>
      </c>
      <c r="J33" s="31">
        <v>1.5373305851091672</v>
      </c>
      <c r="K33" s="31">
        <v>1.018014490541205</v>
      </c>
      <c r="L33" s="31">
        <v>0.80333796549586778</v>
      </c>
      <c r="M33" s="31">
        <v>0.54940763342466581</v>
      </c>
      <c r="N33" s="568"/>
      <c r="O33" s="568"/>
      <c r="P33" s="568"/>
      <c r="R33" s="568"/>
      <c r="S33" s="568"/>
    </row>
    <row r="34" spans="1:19" ht="12.75" customHeight="1">
      <c r="A34" s="574" t="s">
        <v>92</v>
      </c>
      <c r="B34" s="31">
        <v>50.283779892960759</v>
      </c>
      <c r="C34" s="31">
        <v>43.080262871742804</v>
      </c>
      <c r="D34" s="31">
        <v>36.711905771504391</v>
      </c>
      <c r="E34" s="31">
        <v>40.852802803323272</v>
      </c>
      <c r="F34" s="31">
        <v>7.704917831245063</v>
      </c>
      <c r="G34" s="31">
        <v>11.624084821502281</v>
      </c>
      <c r="H34" s="31">
        <v>1.8934731208127367</v>
      </c>
      <c r="I34" s="31">
        <v>3.0128778959250679</v>
      </c>
      <c r="J34" s="31">
        <v>2.0096385613305885</v>
      </c>
      <c r="K34" s="31">
        <v>1.0228443464139116</v>
      </c>
      <c r="L34" s="31">
        <v>1.3962848221469835</v>
      </c>
      <c r="M34" s="31">
        <v>0.40712726109377273</v>
      </c>
    </row>
    <row r="35" spans="1:19" ht="12.75" customHeight="1">
      <c r="A35" s="574" t="s">
        <v>93</v>
      </c>
      <c r="B35" s="31">
        <v>47.45465462665377</v>
      </c>
      <c r="C35" s="31">
        <v>40.943921888542135</v>
      </c>
      <c r="D35" s="31">
        <v>36.611443785145184</v>
      </c>
      <c r="E35" s="31">
        <v>41.377268781864323</v>
      </c>
      <c r="F35" s="31">
        <v>9.8110348497442974</v>
      </c>
      <c r="G35" s="31">
        <v>11.4502443899699</v>
      </c>
      <c r="H35" s="31">
        <v>2.6198577552705715</v>
      </c>
      <c r="I35" s="31">
        <v>3.2619010782330844</v>
      </c>
      <c r="J35" s="31">
        <v>2.1824336094647458</v>
      </c>
      <c r="K35" s="31">
        <v>2.1703245342305566</v>
      </c>
      <c r="L35" s="31">
        <v>1.320575373721858</v>
      </c>
      <c r="M35" s="31">
        <v>0.79633932715889366</v>
      </c>
    </row>
    <row r="36" spans="1:19" ht="12.75" customHeight="1">
      <c r="A36" s="574">
        <v>2013</v>
      </c>
      <c r="B36" s="31">
        <v>47.899871882948737</v>
      </c>
      <c r="C36" s="31">
        <v>40.408137371268204</v>
      </c>
      <c r="D36" s="31">
        <v>36.777104218311358</v>
      </c>
      <c r="E36" s="31">
        <v>39.843992030375588</v>
      </c>
      <c r="F36" s="31">
        <v>10.049673275011854</v>
      </c>
      <c r="G36" s="31">
        <v>13.074821092432384</v>
      </c>
      <c r="H36" s="31">
        <v>2.0617428392482715</v>
      </c>
      <c r="I36" s="31">
        <v>4.0461127703541706</v>
      </c>
      <c r="J36" s="31">
        <v>2.2271505817527353</v>
      </c>
      <c r="K36" s="31">
        <v>2.0714566829995307</v>
      </c>
      <c r="L36" s="31">
        <v>0.98445720273106196</v>
      </c>
      <c r="M36" s="31">
        <v>0.55548005257107569</v>
      </c>
    </row>
    <row r="37" spans="1:19" ht="12.75" customHeight="1">
      <c r="A37" s="574">
        <v>2014</v>
      </c>
      <c r="B37" s="31">
        <v>47.7044847919977</v>
      </c>
      <c r="C37" s="31">
        <v>36.692780475432897</v>
      </c>
      <c r="D37" s="31">
        <v>37.118623124560003</v>
      </c>
      <c r="E37" s="31">
        <v>41.4798604830277</v>
      </c>
      <c r="F37" s="31">
        <v>9.8494915933927896</v>
      </c>
      <c r="G37" s="31">
        <v>14.4977590345942</v>
      </c>
      <c r="H37" s="31">
        <v>2.3034967964370701</v>
      </c>
      <c r="I37" s="31">
        <v>4.6954357391155499</v>
      </c>
      <c r="J37" s="31">
        <v>1.7441520410689999</v>
      </c>
      <c r="K37" s="31">
        <v>2.11743969636411</v>
      </c>
      <c r="L37" s="31">
        <v>1.27975165254342</v>
      </c>
      <c r="M37" s="31">
        <v>0.51672457146540396</v>
      </c>
    </row>
    <row r="38" spans="1:19" ht="12.75" customHeight="1">
      <c r="A38" s="630">
        <v>2015</v>
      </c>
      <c r="B38" s="31">
        <v>48.427501768944296</v>
      </c>
      <c r="C38" s="31">
        <v>36.985402920740015</v>
      </c>
      <c r="D38" s="31">
        <v>36.013680845689493</v>
      </c>
      <c r="E38" s="31">
        <v>41.603312602731194</v>
      </c>
      <c r="F38" s="31">
        <v>9.2526006793606292</v>
      </c>
      <c r="G38" s="31">
        <v>13.704006069164738</v>
      </c>
      <c r="H38" s="31">
        <v>2.5887283129839744</v>
      </c>
      <c r="I38" s="31">
        <v>4.411580474293384</v>
      </c>
      <c r="J38" s="31">
        <v>1.9871063681107093</v>
      </c>
      <c r="K38" s="31">
        <v>2.0276820797079997</v>
      </c>
      <c r="L38" s="31">
        <v>1.7303820249117297</v>
      </c>
      <c r="M38" s="31">
        <v>1.268015853365803</v>
      </c>
    </row>
    <row r="39" spans="1:19" ht="12.75" customHeight="1">
      <c r="A39" s="574">
        <v>2016</v>
      </c>
      <c r="B39" s="31">
        <v>45.846105151110898</v>
      </c>
      <c r="C39" s="31">
        <v>36</v>
      </c>
      <c r="D39" s="31">
        <v>37.430663320190703</v>
      </c>
      <c r="E39" s="31">
        <v>41</v>
      </c>
      <c r="F39" s="31">
        <v>9.8090854198208</v>
      </c>
      <c r="G39" s="31">
        <v>13.8</v>
      </c>
      <c r="H39" s="31">
        <v>3.0332441499352001</v>
      </c>
      <c r="I39" s="31">
        <v>5.5</v>
      </c>
      <c r="J39" s="31">
        <v>1.7886283187464</v>
      </c>
      <c r="K39" s="31">
        <v>2.6</v>
      </c>
      <c r="L39" s="31">
        <v>2.09227364019605</v>
      </c>
      <c r="M39" s="31">
        <v>1.0411984183565901</v>
      </c>
    </row>
    <row r="40" spans="1:19" ht="6" customHeight="1">
      <c r="A40" s="264"/>
      <c r="B40" s="263"/>
      <c r="C40" s="263"/>
      <c r="D40" s="263"/>
      <c r="E40" s="263"/>
      <c r="F40" s="263"/>
      <c r="G40" s="263"/>
      <c r="H40" s="263"/>
      <c r="I40" s="263"/>
      <c r="J40" s="263"/>
      <c r="K40" s="263"/>
      <c r="L40" s="263"/>
      <c r="M40" s="263"/>
    </row>
    <row r="41" spans="1:19" ht="12.75" customHeight="1">
      <c r="A41" s="875" t="s">
        <v>172</v>
      </c>
      <c r="B41" s="875"/>
      <c r="C41" s="875"/>
      <c r="D41" s="875"/>
      <c r="E41" s="875"/>
      <c r="F41" s="875"/>
      <c r="G41" s="875"/>
      <c r="H41" s="875"/>
      <c r="I41" s="875"/>
      <c r="J41" s="875"/>
      <c r="K41" s="875"/>
      <c r="L41" s="875"/>
      <c r="M41" s="777"/>
    </row>
    <row r="42" spans="1:19" s="42" customFormat="1" ht="6" customHeight="1">
      <c r="A42" s="572" t="s">
        <v>40</v>
      </c>
      <c r="B42" s="570"/>
      <c r="C42" s="570"/>
      <c r="D42" s="570"/>
      <c r="E42" s="570"/>
      <c r="F42" s="570"/>
      <c r="G42" s="570"/>
      <c r="H42" s="570"/>
      <c r="I42" s="570"/>
      <c r="J42" s="570"/>
      <c r="K42" s="107"/>
    </row>
    <row r="43" spans="1:19" s="42" customFormat="1" ht="12.75" customHeight="1">
      <c r="A43" s="801" t="s">
        <v>200</v>
      </c>
      <c r="B43" s="801"/>
      <c r="C43" s="801"/>
      <c r="D43" s="801"/>
      <c r="E43" s="801"/>
      <c r="F43" s="801"/>
      <c r="G43" s="801"/>
      <c r="H43" s="801"/>
      <c r="I43" s="801"/>
      <c r="J43" s="801"/>
      <c r="K43" s="801"/>
      <c r="L43" s="801"/>
      <c r="M43" s="801"/>
    </row>
  </sheetData>
  <mergeCells count="10">
    <mergeCell ref="A41:M41"/>
    <mergeCell ref="A43:M43"/>
    <mergeCell ref="K1:N1"/>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23"/>
  <sheetViews>
    <sheetView workbookViewId="0">
      <pane ySplit="4" topLeftCell="A5" activePane="bottomLeft" state="frozen"/>
      <selection activeCell="A17" sqref="A17:XFD18"/>
      <selection pane="bottomLeft" activeCell="G44" sqref="G44"/>
    </sheetView>
  </sheetViews>
  <sheetFormatPr defaultColWidth="9.140625" defaultRowHeight="12.75"/>
  <cols>
    <col min="1" max="1" width="6.7109375" style="20" customWidth="1"/>
    <col min="2" max="34" width="8.7109375" style="20" customWidth="1"/>
    <col min="35" max="16384" width="9.140625" style="20"/>
  </cols>
  <sheetData>
    <row r="1" spans="1:17" s="94" customFormat="1" ht="30" customHeight="1">
      <c r="A1" s="142"/>
      <c r="B1" s="573"/>
      <c r="C1" s="573"/>
      <c r="D1" s="573"/>
      <c r="E1" s="573"/>
      <c r="F1" s="573"/>
      <c r="G1" s="573"/>
      <c r="H1" s="573"/>
      <c r="I1" s="573"/>
      <c r="J1" s="573"/>
      <c r="K1" s="774" t="s">
        <v>354</v>
      </c>
      <c r="L1" s="775"/>
      <c r="M1" s="775"/>
      <c r="N1" s="817"/>
    </row>
    <row r="2" spans="1:17" s="577" customFormat="1" ht="15" customHeight="1">
      <c r="A2" s="803" t="s">
        <v>482</v>
      </c>
      <c r="B2" s="803"/>
      <c r="C2" s="803"/>
      <c r="D2" s="803"/>
      <c r="E2" s="803"/>
      <c r="F2" s="803"/>
      <c r="G2" s="803"/>
      <c r="H2" s="803"/>
      <c r="I2" s="803"/>
      <c r="J2" s="803"/>
      <c r="K2" s="803"/>
      <c r="L2" s="803"/>
      <c r="M2" s="803"/>
    </row>
    <row r="3" spans="1:17" ht="30" customHeight="1">
      <c r="A3" s="149"/>
      <c r="B3" s="779" t="s">
        <v>62</v>
      </c>
      <c r="C3" s="779"/>
      <c r="D3" s="779" t="s">
        <v>63</v>
      </c>
      <c r="E3" s="779"/>
      <c r="F3" s="779" t="s">
        <v>304</v>
      </c>
      <c r="G3" s="779"/>
      <c r="H3" s="779" t="s">
        <v>64</v>
      </c>
      <c r="I3" s="779"/>
      <c r="J3" s="779" t="s">
        <v>65</v>
      </c>
      <c r="K3" s="779"/>
      <c r="L3" s="779" t="s">
        <v>36</v>
      </c>
      <c r="M3" s="779"/>
    </row>
    <row r="4" spans="1:17" ht="15" customHeight="1">
      <c r="A4" s="574" t="s">
        <v>40</v>
      </c>
      <c r="B4" s="568" t="s">
        <v>29</v>
      </c>
      <c r="C4" s="568" t="s">
        <v>30</v>
      </c>
      <c r="D4" s="568" t="s">
        <v>29</v>
      </c>
      <c r="E4" s="568" t="s">
        <v>30</v>
      </c>
      <c r="F4" s="568" t="s">
        <v>29</v>
      </c>
      <c r="G4" s="568" t="s">
        <v>30</v>
      </c>
      <c r="H4" s="568" t="s">
        <v>29</v>
      </c>
      <c r="I4" s="568" t="s">
        <v>30</v>
      </c>
      <c r="J4" s="568" t="s">
        <v>29</v>
      </c>
      <c r="K4" s="568" t="s">
        <v>30</v>
      </c>
      <c r="L4" s="568" t="s">
        <v>29</v>
      </c>
      <c r="M4" s="568" t="s">
        <v>30</v>
      </c>
    </row>
    <row r="5" spans="1:17" ht="6" customHeight="1">
      <c r="A5" s="297"/>
      <c r="B5" s="389"/>
      <c r="C5" s="389"/>
      <c r="D5" s="389"/>
      <c r="E5" s="389"/>
      <c r="F5" s="389"/>
      <c r="G5" s="389"/>
      <c r="H5" s="389"/>
      <c r="I5" s="389"/>
      <c r="J5" s="389"/>
      <c r="K5" s="389"/>
      <c r="L5" s="389"/>
      <c r="M5" s="389"/>
    </row>
    <row r="6" spans="1:17" ht="12.75" customHeight="1">
      <c r="A6" s="574">
        <v>2004</v>
      </c>
      <c r="B6" s="31">
        <v>49.735349183473012</v>
      </c>
      <c r="C6" s="31">
        <v>45.7266125271587</v>
      </c>
      <c r="D6" s="31">
        <v>34.940478944629184</v>
      </c>
      <c r="E6" s="31">
        <v>36.939590563799221</v>
      </c>
      <c r="F6" s="31">
        <v>10.76487105192269</v>
      </c>
      <c r="G6" s="31">
        <v>11.770478981017833</v>
      </c>
      <c r="H6" s="31">
        <v>2.7222859735266969</v>
      </c>
      <c r="I6" s="31">
        <v>3.9159823709948158</v>
      </c>
      <c r="J6" s="31">
        <v>0.93302965291834306</v>
      </c>
      <c r="K6" s="31">
        <v>1.2177718605609531</v>
      </c>
      <c r="L6" s="31">
        <v>0.90398519352696483</v>
      </c>
      <c r="M6" s="31">
        <v>0.4295636964708377</v>
      </c>
    </row>
    <row r="7" spans="1:17" ht="12.75" customHeight="1">
      <c r="A7" s="574">
        <v>2005</v>
      </c>
      <c r="B7" s="31">
        <v>47.869730945844367</v>
      </c>
      <c r="C7" s="31">
        <v>44.087745762635286</v>
      </c>
      <c r="D7" s="31">
        <v>36.158434395534975</v>
      </c>
      <c r="E7" s="31">
        <v>39.208524762022229</v>
      </c>
      <c r="F7" s="31">
        <v>10.348738063604179</v>
      </c>
      <c r="G7" s="31">
        <v>11.828457896744002</v>
      </c>
      <c r="H7" s="31">
        <v>2.9857738050209588</v>
      </c>
      <c r="I7" s="31">
        <v>3.3073441569542865</v>
      </c>
      <c r="J7" s="31">
        <v>1.6858794842338602</v>
      </c>
      <c r="K7" s="31">
        <v>1.1799397740571067</v>
      </c>
      <c r="L7" s="31">
        <v>0.95144330575992342</v>
      </c>
      <c r="M7" s="31">
        <v>0.38798764758767967</v>
      </c>
    </row>
    <row r="8" spans="1:17" ht="12.75" customHeight="1">
      <c r="A8" s="574">
        <v>2006</v>
      </c>
      <c r="B8" s="31">
        <v>48.040280693418438</v>
      </c>
      <c r="C8" s="31">
        <v>46.449511934859892</v>
      </c>
      <c r="D8" s="31">
        <v>36.646896548535594</v>
      </c>
      <c r="E8" s="31">
        <v>36.383999097081599</v>
      </c>
      <c r="F8" s="31">
        <v>10.281866082809978</v>
      </c>
      <c r="G8" s="31">
        <v>11.844679221954808</v>
      </c>
      <c r="H8" s="31">
        <v>2.6345025553559891</v>
      </c>
      <c r="I8" s="31">
        <v>3.4585740372850191</v>
      </c>
      <c r="J8" s="31">
        <v>1.3762392062159527</v>
      </c>
      <c r="K8" s="31">
        <v>1.3173145461870612</v>
      </c>
      <c r="L8" s="31">
        <v>1.0202149136650165</v>
      </c>
      <c r="M8" s="31">
        <v>0.54592116263396773</v>
      </c>
    </row>
    <row r="9" spans="1:17" ht="12.75" customHeight="1">
      <c r="A9" s="574">
        <v>2007</v>
      </c>
      <c r="B9" s="31">
        <v>47.400167240546537</v>
      </c>
      <c r="C9" s="31">
        <v>42.315705464786895</v>
      </c>
      <c r="D9" s="31">
        <v>38.02507912863036</v>
      </c>
      <c r="E9" s="31">
        <v>42.923582240276431</v>
      </c>
      <c r="F9" s="31">
        <v>10.289705092131332</v>
      </c>
      <c r="G9" s="31">
        <v>10.39847679901975</v>
      </c>
      <c r="H9" s="31">
        <v>2.9543742226959235</v>
      </c>
      <c r="I9" s="31">
        <v>2.8968826522669779</v>
      </c>
      <c r="J9" s="31">
        <v>0.82394936421260734</v>
      </c>
      <c r="K9" s="31">
        <v>1.1786850901783319</v>
      </c>
      <c r="L9" s="31">
        <v>0.50672495178480703</v>
      </c>
      <c r="M9" s="31">
        <v>0.28666775347126816</v>
      </c>
      <c r="O9" s="579"/>
    </row>
    <row r="10" spans="1:17" ht="12.75" customHeight="1">
      <c r="A10" s="574">
        <v>2008</v>
      </c>
      <c r="B10" s="31">
        <v>50.823805668846489</v>
      </c>
      <c r="C10" s="31">
        <v>47.830049016906614</v>
      </c>
      <c r="D10" s="31">
        <v>37.736305272151348</v>
      </c>
      <c r="E10" s="31">
        <v>39.055832446194408</v>
      </c>
      <c r="F10" s="31">
        <v>7.7752971843178438</v>
      </c>
      <c r="G10" s="31">
        <v>9.7293777378385773</v>
      </c>
      <c r="H10" s="31">
        <v>1.8819179277812768</v>
      </c>
      <c r="I10" s="31">
        <v>2.3999389002796963</v>
      </c>
      <c r="J10" s="31">
        <v>1.18988396335865</v>
      </c>
      <c r="K10" s="31">
        <v>0.81339772282403333</v>
      </c>
      <c r="L10" s="31">
        <v>0.59278998354602908</v>
      </c>
      <c r="M10" s="31">
        <v>0.17140417595906213</v>
      </c>
      <c r="P10" s="31"/>
    </row>
    <row r="11" spans="1:17" ht="12.75" customHeight="1">
      <c r="A11" s="574">
        <v>2009</v>
      </c>
      <c r="B11" s="31">
        <v>53.037028146329298</v>
      </c>
      <c r="C11" s="31">
        <v>47.106637821949512</v>
      </c>
      <c r="D11" s="31">
        <v>35.168715372660934</v>
      </c>
      <c r="E11" s="31">
        <v>38.090497013571344</v>
      </c>
      <c r="F11" s="31">
        <v>7.9776074171408053</v>
      </c>
      <c r="G11" s="31">
        <v>10.712963826010121</v>
      </c>
      <c r="H11" s="31">
        <v>1.9601695907317391</v>
      </c>
      <c r="I11" s="31">
        <v>2.6404682625456162</v>
      </c>
      <c r="J11" s="31">
        <v>0.97638233543667263</v>
      </c>
      <c r="K11" s="31">
        <v>1.2086321433138725</v>
      </c>
      <c r="L11" s="31">
        <v>0.88009713769821607</v>
      </c>
      <c r="M11" s="31">
        <v>0.24080093260486277</v>
      </c>
      <c r="Q11" s="221"/>
    </row>
    <row r="12" spans="1:17" ht="12.75" customHeight="1">
      <c r="A12" s="574">
        <v>2010</v>
      </c>
      <c r="B12" s="31">
        <v>52.173508472005622</v>
      </c>
      <c r="C12" s="31">
        <v>50.842772296386052</v>
      </c>
      <c r="D12" s="31">
        <v>35.108486910306631</v>
      </c>
      <c r="E12" s="31">
        <v>35.74252833146744</v>
      </c>
      <c r="F12" s="31">
        <v>8.8073332019761885</v>
      </c>
      <c r="G12" s="31">
        <v>10.385761786028954</v>
      </c>
      <c r="H12" s="31">
        <v>1.8551968902564486</v>
      </c>
      <c r="I12" s="31">
        <v>1.7818948644526993</v>
      </c>
      <c r="J12" s="31">
        <v>1.372505702422687</v>
      </c>
      <c r="K12" s="31">
        <v>0.80056082802420281</v>
      </c>
      <c r="L12" s="31">
        <v>0.68296882303428896</v>
      </c>
      <c r="M12" s="31">
        <v>0.44648189364184615</v>
      </c>
      <c r="Q12" s="221"/>
    </row>
    <row r="13" spans="1:17" ht="12.75" customHeight="1">
      <c r="A13" s="574">
        <v>2011</v>
      </c>
      <c r="B13" s="31">
        <v>54.813281826510583</v>
      </c>
      <c r="C13" s="31">
        <v>53.060432114852219</v>
      </c>
      <c r="D13" s="31">
        <v>33.978287302176561</v>
      </c>
      <c r="E13" s="31">
        <v>35.981988308010465</v>
      </c>
      <c r="F13" s="31">
        <v>7.6350603793690057</v>
      </c>
      <c r="G13" s="31">
        <v>7.4317032553144493</v>
      </c>
      <c r="H13" s="31">
        <v>1.5362313966700161</v>
      </c>
      <c r="I13" s="31">
        <v>2.5517129724281129</v>
      </c>
      <c r="J13" s="31">
        <v>1.2436917628190314</v>
      </c>
      <c r="K13" s="31">
        <v>0.58193708654605403</v>
      </c>
      <c r="L13" s="31">
        <v>0.79344733245507548</v>
      </c>
      <c r="M13" s="31">
        <v>0.39222626284786272</v>
      </c>
      <c r="Q13" s="221"/>
    </row>
    <row r="14" spans="1:17" ht="12.75" customHeight="1">
      <c r="A14" s="574" t="s">
        <v>92</v>
      </c>
      <c r="B14" s="31">
        <v>55.543822636797771</v>
      </c>
      <c r="C14" s="31">
        <v>44.72486015505357</v>
      </c>
      <c r="D14" s="31">
        <v>33.249285196645403</v>
      </c>
      <c r="E14" s="31">
        <v>39.999315972988008</v>
      </c>
      <c r="F14" s="31">
        <v>8.0574497871119259</v>
      </c>
      <c r="G14" s="31">
        <v>11.231231183264807</v>
      </c>
      <c r="H14" s="31">
        <v>1.5218490538956044</v>
      </c>
      <c r="I14" s="31">
        <v>2.852172337773716</v>
      </c>
      <c r="J14" s="31">
        <v>0.61831165951943923</v>
      </c>
      <c r="K14" s="31">
        <v>0.74549112407296392</v>
      </c>
      <c r="L14" s="31">
        <v>1.0092816660307724</v>
      </c>
      <c r="M14" s="31">
        <v>0.44692922684568193</v>
      </c>
      <c r="Q14" s="221"/>
    </row>
    <row r="15" spans="1:17" ht="12.75" customHeight="1">
      <c r="A15" s="574" t="s">
        <v>93</v>
      </c>
      <c r="B15" s="31">
        <v>51.804110295424444</v>
      </c>
      <c r="C15" s="31">
        <v>46.237184329725878</v>
      </c>
      <c r="D15" s="31">
        <v>34.981446589268778</v>
      </c>
      <c r="E15" s="31">
        <v>39.885054769953769</v>
      </c>
      <c r="F15" s="31">
        <v>8.8730345128541828</v>
      </c>
      <c r="G15" s="31">
        <v>9.9589879356007405</v>
      </c>
      <c r="H15" s="31">
        <v>2.2057545217171182</v>
      </c>
      <c r="I15" s="31">
        <v>2.784616304091533</v>
      </c>
      <c r="J15" s="31">
        <v>1.4297389905150406</v>
      </c>
      <c r="K15" s="31">
        <v>0.82529435908101934</v>
      </c>
      <c r="L15" s="31">
        <v>0.70591509021978405</v>
      </c>
      <c r="M15" s="31">
        <v>0.30886230154667821</v>
      </c>
      <c r="Q15" s="221"/>
    </row>
    <row r="16" spans="1:17" ht="12.75" customHeight="1">
      <c r="A16" s="574">
        <v>2013</v>
      </c>
      <c r="B16" s="31">
        <v>52.069537093377861</v>
      </c>
      <c r="C16" s="31">
        <v>46.788745153174652</v>
      </c>
      <c r="D16" s="31">
        <v>36.33359619863522</v>
      </c>
      <c r="E16" s="31">
        <v>39.057963201565002</v>
      </c>
      <c r="F16" s="31">
        <v>7.4495068466739882</v>
      </c>
      <c r="G16" s="31">
        <v>10.406403755085989</v>
      </c>
      <c r="H16" s="31">
        <v>1.7942606574721232</v>
      </c>
      <c r="I16" s="31">
        <v>2.797485861889768</v>
      </c>
      <c r="J16" s="31">
        <v>1.3809738521685597</v>
      </c>
      <c r="K16" s="31">
        <v>0.48031139224813263</v>
      </c>
      <c r="L16" s="31">
        <v>0.97212535167325798</v>
      </c>
      <c r="M16" s="31">
        <v>0.46909063603334167</v>
      </c>
      <c r="Q16" s="221"/>
    </row>
    <row r="17" spans="1:16" ht="12.75" customHeight="1">
      <c r="A17" s="574">
        <v>2014</v>
      </c>
      <c r="B17" s="31">
        <v>47.415178844662002</v>
      </c>
      <c r="C17" s="31">
        <v>41.700190138782801</v>
      </c>
      <c r="D17" s="31">
        <v>39.1157338843446</v>
      </c>
      <c r="E17" s="31">
        <v>44.856301193822297</v>
      </c>
      <c r="F17" s="31">
        <v>8.9186634421845206</v>
      </c>
      <c r="G17" s="31">
        <v>8.8636627633857294</v>
      </c>
      <c r="H17" s="31">
        <v>2.3597936930098098</v>
      </c>
      <c r="I17" s="31">
        <v>3.4505669366424598</v>
      </c>
      <c r="J17" s="31">
        <v>1.20731938041078</v>
      </c>
      <c r="K17" s="31">
        <v>0.70824912611373303</v>
      </c>
      <c r="L17" s="31">
        <v>0.98331075538829005</v>
      </c>
      <c r="M17" s="31">
        <v>0.42102984125304099</v>
      </c>
      <c r="O17" s="31"/>
      <c r="P17" s="31"/>
    </row>
    <row r="18" spans="1:16" ht="12.75" customHeight="1">
      <c r="A18" s="630">
        <v>2015</v>
      </c>
      <c r="B18" s="31">
        <v>51.218116799950749</v>
      </c>
      <c r="C18" s="31">
        <v>41.393524531229772</v>
      </c>
      <c r="D18" s="31">
        <v>34.973610020200887</v>
      </c>
      <c r="E18" s="31">
        <v>41.388028072329661</v>
      </c>
      <c r="F18" s="31">
        <v>9.421330289735188</v>
      </c>
      <c r="G18" s="31">
        <v>11.890131369288934</v>
      </c>
      <c r="H18" s="31">
        <v>2.3094440303343444</v>
      </c>
      <c r="I18" s="31">
        <v>3.6796429541143936</v>
      </c>
      <c r="J18" s="31">
        <v>1.2989795498089094</v>
      </c>
      <c r="K18" s="31">
        <v>1.0641864860120984</v>
      </c>
      <c r="L18" s="31">
        <v>0.77851930996861485</v>
      </c>
      <c r="M18" s="31">
        <v>0.58448658702493994</v>
      </c>
      <c r="O18" s="31"/>
      <c r="P18" s="31"/>
    </row>
    <row r="19" spans="1:16" ht="12.75" customHeight="1">
      <c r="A19" s="574">
        <v>2016</v>
      </c>
      <c r="B19" s="31">
        <v>46.088650200928001</v>
      </c>
      <c r="C19" s="31">
        <v>40.385824872617398</v>
      </c>
      <c r="D19" s="31">
        <v>38.032534780333698</v>
      </c>
      <c r="E19" s="31">
        <v>42.711474828390898</v>
      </c>
      <c r="F19" s="31">
        <v>10.2751476891127</v>
      </c>
      <c r="G19" s="31">
        <v>11.2223358034945</v>
      </c>
      <c r="H19" s="31">
        <v>2.8824837118917599</v>
      </c>
      <c r="I19" s="31">
        <v>3.8603129990326899</v>
      </c>
      <c r="J19" s="31">
        <v>0.83014990148747303</v>
      </c>
      <c r="K19" s="31">
        <v>1.2492977711911299</v>
      </c>
      <c r="L19" s="31">
        <v>1.8910337162463</v>
      </c>
      <c r="M19" s="31">
        <v>0.570753725273352</v>
      </c>
      <c r="O19" s="31"/>
      <c r="P19" s="31"/>
    </row>
    <row r="20" spans="1:16" s="42" customFormat="1" ht="6" customHeight="1">
      <c r="A20" s="268" t="s">
        <v>40</v>
      </c>
      <c r="B20" s="576"/>
      <c r="C20" s="576"/>
      <c r="D20" s="576"/>
      <c r="E20" s="576"/>
      <c r="F20" s="576"/>
      <c r="G20" s="576"/>
      <c r="H20" s="576"/>
      <c r="I20" s="576"/>
      <c r="J20" s="576"/>
      <c r="K20" s="266"/>
      <c r="L20" s="296"/>
      <c r="M20" s="296"/>
      <c r="O20" s="31"/>
      <c r="P20" s="31"/>
    </row>
    <row r="21" spans="1:16" s="42" customFormat="1" ht="12.75" customHeight="1">
      <c r="A21" s="801" t="s">
        <v>200</v>
      </c>
      <c r="B21" s="801"/>
      <c r="C21" s="801"/>
      <c r="D21" s="801"/>
      <c r="E21" s="801"/>
      <c r="F21" s="801"/>
      <c r="G21" s="801"/>
      <c r="H21" s="801"/>
      <c r="I21" s="801"/>
      <c r="J21" s="801"/>
      <c r="K21" s="801"/>
      <c r="L21" s="801"/>
      <c r="M21" s="801"/>
    </row>
    <row r="23" spans="1:16">
      <c r="I23" s="647"/>
    </row>
  </sheetData>
  <mergeCells count="9">
    <mergeCell ref="A21:M21"/>
    <mergeCell ref="K1:N1"/>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A43"/>
  <sheetViews>
    <sheetView workbookViewId="0">
      <pane ySplit="4" topLeftCell="A5" activePane="bottomLeft" state="frozen"/>
      <selection activeCell="A17" sqref="A17:XFD18"/>
      <selection pane="bottomLeft" activeCell="H47" sqref="H47"/>
    </sheetView>
  </sheetViews>
  <sheetFormatPr defaultColWidth="9.140625" defaultRowHeight="12.75"/>
  <cols>
    <col min="1" max="1" width="6.7109375" style="20" customWidth="1"/>
    <col min="2" max="17" width="7.7109375" style="20" customWidth="1"/>
    <col min="18" max="36" width="8.7109375" style="20" customWidth="1"/>
    <col min="37" max="16384" width="9.140625" style="20"/>
  </cols>
  <sheetData>
    <row r="1" spans="1:26" s="94" customFormat="1" ht="30" customHeight="1">
      <c r="A1" s="142"/>
      <c r="B1" s="573"/>
      <c r="C1" s="573"/>
      <c r="D1" s="573"/>
      <c r="E1" s="573"/>
      <c r="F1" s="573"/>
      <c r="G1" s="573"/>
      <c r="H1" s="573"/>
      <c r="I1" s="573"/>
      <c r="J1" s="573"/>
      <c r="K1" s="774" t="s">
        <v>354</v>
      </c>
      <c r="L1" s="775"/>
      <c r="M1" s="775"/>
      <c r="N1" s="817"/>
    </row>
    <row r="2" spans="1:26" s="577" customFormat="1" ht="15" customHeight="1">
      <c r="A2" s="803" t="s">
        <v>483</v>
      </c>
      <c r="B2" s="803"/>
      <c r="C2" s="803"/>
      <c r="D2" s="803"/>
      <c r="E2" s="803"/>
      <c r="F2" s="803"/>
      <c r="G2" s="803"/>
      <c r="H2" s="803"/>
      <c r="I2" s="803"/>
      <c r="J2" s="803"/>
      <c r="K2" s="803"/>
      <c r="L2" s="803"/>
      <c r="M2" s="803"/>
      <c r="N2" s="803"/>
      <c r="O2" s="803"/>
      <c r="P2" s="803"/>
      <c r="Q2" s="803"/>
    </row>
    <row r="3" spans="1:26" ht="30" customHeight="1">
      <c r="A3" s="157"/>
      <c r="B3" s="779" t="s">
        <v>173</v>
      </c>
      <c r="C3" s="835"/>
      <c r="D3" s="779" t="s">
        <v>66</v>
      </c>
      <c r="E3" s="835"/>
      <c r="F3" s="779" t="s">
        <v>102</v>
      </c>
      <c r="G3" s="835"/>
      <c r="H3" s="779" t="s">
        <v>103</v>
      </c>
      <c r="I3" s="835"/>
      <c r="J3" s="779" t="s">
        <v>67</v>
      </c>
      <c r="K3" s="835"/>
      <c r="L3" s="779" t="s">
        <v>68</v>
      </c>
      <c r="M3" s="835"/>
      <c r="N3" s="779" t="s">
        <v>194</v>
      </c>
      <c r="O3" s="835"/>
      <c r="P3" s="779" t="s">
        <v>36</v>
      </c>
      <c r="Q3" s="835"/>
      <c r="S3" s="92"/>
      <c r="T3" s="92"/>
      <c r="U3" s="92"/>
      <c r="V3" s="92"/>
      <c r="W3" s="158"/>
      <c r="X3" s="158"/>
      <c r="Y3" s="158"/>
      <c r="Z3" s="158"/>
    </row>
    <row r="4" spans="1:26" ht="15" customHeight="1">
      <c r="A4" s="20" t="s">
        <v>40</v>
      </c>
      <c r="B4" s="568" t="s">
        <v>29</v>
      </c>
      <c r="C4" s="568" t="s">
        <v>30</v>
      </c>
      <c r="D4" s="568" t="s">
        <v>29</v>
      </c>
      <c r="E4" s="568" t="s">
        <v>30</v>
      </c>
      <c r="F4" s="568" t="s">
        <v>29</v>
      </c>
      <c r="G4" s="568" t="s">
        <v>30</v>
      </c>
      <c r="H4" s="568" t="s">
        <v>29</v>
      </c>
      <c r="I4" s="568" t="s">
        <v>30</v>
      </c>
      <c r="J4" s="568" t="s">
        <v>29</v>
      </c>
      <c r="K4" s="568" t="s">
        <v>30</v>
      </c>
      <c r="L4" s="568" t="s">
        <v>29</v>
      </c>
      <c r="M4" s="568" t="s">
        <v>30</v>
      </c>
      <c r="N4" s="568" t="s">
        <v>29</v>
      </c>
      <c r="O4" s="568" t="s">
        <v>30</v>
      </c>
      <c r="P4" s="568" t="s">
        <v>29</v>
      </c>
      <c r="Q4" s="568" t="s">
        <v>30</v>
      </c>
      <c r="R4" s="568"/>
      <c r="S4" s="568"/>
      <c r="T4" s="568"/>
      <c r="U4" s="568"/>
      <c r="V4" s="568"/>
      <c r="W4" s="568"/>
      <c r="X4" s="568"/>
      <c r="Y4" s="568"/>
      <c r="Z4" s="158"/>
    </row>
    <row r="5" spans="1:26" ht="6" customHeight="1">
      <c r="A5" s="297"/>
      <c r="B5" s="265"/>
      <c r="C5" s="265"/>
      <c r="D5" s="265"/>
      <c r="E5" s="265"/>
      <c r="F5" s="265"/>
      <c r="G5" s="265"/>
      <c r="H5" s="265"/>
      <c r="I5" s="265"/>
      <c r="J5" s="265"/>
      <c r="K5" s="265"/>
      <c r="L5" s="265"/>
      <c r="M5" s="265"/>
      <c r="N5" s="265"/>
      <c r="O5" s="265"/>
      <c r="P5" s="324"/>
      <c r="Q5" s="324"/>
    </row>
    <row r="6" spans="1:26" ht="12.75" customHeight="1">
      <c r="A6" s="574">
        <v>1984</v>
      </c>
      <c r="B6" s="568">
        <v>51</v>
      </c>
      <c r="C6" s="568">
        <v>47</v>
      </c>
      <c r="D6" s="568">
        <v>33</v>
      </c>
      <c r="E6" s="568">
        <v>31</v>
      </c>
      <c r="F6" s="568">
        <v>5</v>
      </c>
      <c r="G6" s="568">
        <v>4</v>
      </c>
      <c r="H6" s="568">
        <v>5</v>
      </c>
      <c r="I6" s="568">
        <v>5</v>
      </c>
      <c r="J6" s="568">
        <v>3</v>
      </c>
      <c r="K6" s="568">
        <v>3</v>
      </c>
      <c r="L6" s="568">
        <v>3</v>
      </c>
      <c r="M6" s="568">
        <v>3</v>
      </c>
      <c r="N6" s="568">
        <v>49</v>
      </c>
      <c r="O6" s="568">
        <v>53</v>
      </c>
      <c r="P6" s="35" t="s">
        <v>38</v>
      </c>
      <c r="Q6" s="35" t="s">
        <v>38</v>
      </c>
    </row>
    <row r="7" spans="1:26" ht="12.75" customHeight="1">
      <c r="A7" s="574">
        <v>1985</v>
      </c>
      <c r="B7" s="568">
        <v>45</v>
      </c>
      <c r="C7" s="568">
        <v>48</v>
      </c>
      <c r="D7" s="568">
        <v>29</v>
      </c>
      <c r="E7" s="568">
        <v>34</v>
      </c>
      <c r="F7" s="568">
        <v>5</v>
      </c>
      <c r="G7" s="568">
        <v>4</v>
      </c>
      <c r="H7" s="568">
        <v>5</v>
      </c>
      <c r="I7" s="568">
        <v>6</v>
      </c>
      <c r="J7" s="568">
        <v>3</v>
      </c>
      <c r="K7" s="568">
        <v>2</v>
      </c>
      <c r="L7" s="568">
        <v>4</v>
      </c>
      <c r="M7" s="568">
        <v>2</v>
      </c>
      <c r="N7" s="568">
        <v>55</v>
      </c>
      <c r="O7" s="568">
        <v>52</v>
      </c>
      <c r="P7" s="35" t="s">
        <v>38</v>
      </c>
      <c r="Q7" s="35" t="s">
        <v>38</v>
      </c>
    </row>
    <row r="8" spans="1:26" ht="12.75" customHeight="1">
      <c r="A8" s="574">
        <v>1986</v>
      </c>
      <c r="B8" s="568">
        <v>46</v>
      </c>
      <c r="C8" s="568">
        <v>44</v>
      </c>
      <c r="D8" s="568">
        <v>31</v>
      </c>
      <c r="E8" s="568">
        <v>32</v>
      </c>
      <c r="F8" s="568">
        <v>5</v>
      </c>
      <c r="G8" s="568">
        <v>4</v>
      </c>
      <c r="H8" s="568">
        <v>5</v>
      </c>
      <c r="I8" s="568">
        <v>4</v>
      </c>
      <c r="J8" s="568">
        <v>3</v>
      </c>
      <c r="K8" s="568">
        <v>2</v>
      </c>
      <c r="L8" s="568">
        <v>2</v>
      </c>
      <c r="M8" s="568">
        <v>2</v>
      </c>
      <c r="N8" s="568">
        <v>53</v>
      </c>
      <c r="O8" s="568">
        <v>56</v>
      </c>
      <c r="P8" s="568">
        <v>1</v>
      </c>
      <c r="Q8" s="568">
        <v>0</v>
      </c>
    </row>
    <row r="9" spans="1:26" ht="12.75" customHeight="1">
      <c r="A9" s="574">
        <v>1987</v>
      </c>
      <c r="B9" s="568">
        <v>42</v>
      </c>
      <c r="C9" s="568">
        <v>45</v>
      </c>
      <c r="D9" s="568">
        <v>30</v>
      </c>
      <c r="E9" s="568">
        <v>33</v>
      </c>
      <c r="F9" s="568">
        <v>4</v>
      </c>
      <c r="G9" s="568">
        <v>4</v>
      </c>
      <c r="H9" s="568">
        <v>4</v>
      </c>
      <c r="I9" s="568">
        <v>4</v>
      </c>
      <c r="J9" s="568">
        <v>3</v>
      </c>
      <c r="K9" s="568">
        <v>3</v>
      </c>
      <c r="L9" s="568">
        <v>2</v>
      </c>
      <c r="M9" s="568">
        <v>2</v>
      </c>
      <c r="N9" s="568">
        <v>57</v>
      </c>
      <c r="O9" s="568">
        <v>55</v>
      </c>
      <c r="P9" s="568">
        <v>1</v>
      </c>
      <c r="Q9" s="568">
        <v>0</v>
      </c>
    </row>
    <row r="10" spans="1:26" ht="12.75" customHeight="1">
      <c r="A10" s="574">
        <v>1988</v>
      </c>
      <c r="B10" s="90">
        <v>40</v>
      </c>
      <c r="C10" s="90">
        <v>40</v>
      </c>
      <c r="D10" s="90">
        <v>28</v>
      </c>
      <c r="E10" s="90">
        <v>27</v>
      </c>
      <c r="F10" s="90">
        <v>4</v>
      </c>
      <c r="G10" s="90">
        <v>4</v>
      </c>
      <c r="H10" s="90">
        <v>4</v>
      </c>
      <c r="I10" s="90">
        <v>4</v>
      </c>
      <c r="J10" s="90">
        <v>3</v>
      </c>
      <c r="K10" s="90">
        <v>2</v>
      </c>
      <c r="L10" s="90">
        <v>2</v>
      </c>
      <c r="M10" s="90">
        <v>1</v>
      </c>
      <c r="N10" s="90">
        <v>59</v>
      </c>
      <c r="O10" s="90">
        <v>60</v>
      </c>
      <c r="P10" s="90">
        <v>1</v>
      </c>
      <c r="Q10" s="90">
        <v>0</v>
      </c>
    </row>
    <row r="11" spans="1:26" ht="12.75" customHeight="1">
      <c r="A11" s="574">
        <v>1989</v>
      </c>
      <c r="B11" s="31">
        <v>45.224882516600765</v>
      </c>
      <c r="C11" s="31">
        <v>39.613493370298642</v>
      </c>
      <c r="D11" s="31">
        <v>32.826664475814589</v>
      </c>
      <c r="E11" s="31">
        <v>32.18093503410401</v>
      </c>
      <c r="F11" s="31">
        <v>4.4570748917449281</v>
      </c>
      <c r="G11" s="31">
        <v>4.3617488114174838</v>
      </c>
      <c r="H11" s="31">
        <v>4.0502500353643711</v>
      </c>
      <c r="I11" s="31">
        <v>4.5175762908207311</v>
      </c>
      <c r="J11" s="31">
        <v>2.2346053452800585</v>
      </c>
      <c r="K11" s="31">
        <v>1.8776404654093706</v>
      </c>
      <c r="L11" s="31">
        <v>1.6562877683969686</v>
      </c>
      <c r="M11" s="31">
        <v>1.4928837445321219</v>
      </c>
      <c r="N11" s="31">
        <v>53.925825012151392</v>
      </c>
      <c r="O11" s="31">
        <v>55.182709024014351</v>
      </c>
      <c r="P11" s="31">
        <v>0.84929247124784168</v>
      </c>
      <c r="Q11" s="31">
        <v>0.38650662970135735</v>
      </c>
    </row>
    <row r="12" spans="1:26" ht="12.75" customHeight="1">
      <c r="A12" s="574">
        <v>1990</v>
      </c>
      <c r="B12" s="31">
        <v>49.582473618434818</v>
      </c>
      <c r="C12" s="31">
        <v>44.411589721010984</v>
      </c>
      <c r="D12" s="31">
        <v>34.325249336337492</v>
      </c>
      <c r="E12" s="31">
        <v>34.570297757308786</v>
      </c>
      <c r="F12" s="31">
        <v>4.7734713590269786</v>
      </c>
      <c r="G12" s="31">
        <v>4.7735389328921833</v>
      </c>
      <c r="H12" s="31">
        <v>5.1130300672445275</v>
      </c>
      <c r="I12" s="31">
        <v>5.5296897975413684</v>
      </c>
      <c r="J12" s="31">
        <v>2.8881688247708963</v>
      </c>
      <c r="K12" s="31">
        <v>2.9398199814861301</v>
      </c>
      <c r="L12" s="31">
        <v>2.4825540310592067</v>
      </c>
      <c r="M12" s="31">
        <v>2.3724008861368295</v>
      </c>
      <c r="N12" s="31">
        <v>49.855848915829945</v>
      </c>
      <c r="O12" s="31">
        <v>49.408551389660957</v>
      </c>
      <c r="P12" s="31">
        <v>0.56167746573523381</v>
      </c>
      <c r="Q12" s="31">
        <v>0.40570125497466636</v>
      </c>
    </row>
    <row r="13" spans="1:26" ht="12.75" customHeight="1">
      <c r="A13" s="574">
        <v>1991</v>
      </c>
      <c r="B13" s="31">
        <v>46.94000044443488</v>
      </c>
      <c r="C13" s="31">
        <v>50.201987020419978</v>
      </c>
      <c r="D13" s="31">
        <v>32.8167685131558</v>
      </c>
      <c r="E13" s="31">
        <v>33.122190798260526</v>
      </c>
      <c r="F13" s="31">
        <v>5.3576998358442163</v>
      </c>
      <c r="G13" s="31">
        <v>4.7414631277031116</v>
      </c>
      <c r="H13" s="31">
        <v>5.0813947188285118</v>
      </c>
      <c r="I13" s="31">
        <v>4.6091453704141383</v>
      </c>
      <c r="J13" s="31">
        <v>1.9667808471063677</v>
      </c>
      <c r="K13" s="31">
        <v>2.1607187719752208</v>
      </c>
      <c r="L13" s="31">
        <v>1.717356529501882</v>
      </c>
      <c r="M13" s="31">
        <v>1.3718024354623053</v>
      </c>
      <c r="N13" s="31">
        <v>52.07039589659577</v>
      </c>
      <c r="O13" s="31">
        <v>53.605217906265189</v>
      </c>
      <c r="P13" s="31">
        <v>0.98960365896935065</v>
      </c>
      <c r="Q13" s="31">
        <v>0.38946158991906449</v>
      </c>
    </row>
    <row r="14" spans="1:26" ht="12.75" customHeight="1">
      <c r="A14" s="574">
        <v>1992</v>
      </c>
      <c r="B14" s="31">
        <v>49.303006083340293</v>
      </c>
      <c r="C14" s="31">
        <v>45.763478020697463</v>
      </c>
      <c r="D14" s="31">
        <v>33.937724400072099</v>
      </c>
      <c r="E14" s="31">
        <v>32.568555010223001</v>
      </c>
      <c r="F14" s="31">
        <v>6.099428182067518</v>
      </c>
      <c r="G14" s="31">
        <v>5.7948189751449304</v>
      </c>
      <c r="H14" s="31">
        <v>5.0214879671379844</v>
      </c>
      <c r="I14" s="31">
        <v>4.1438477384988008</v>
      </c>
      <c r="J14" s="31">
        <v>2.4577739774027978</v>
      </c>
      <c r="K14" s="31">
        <v>1.6892103288858156</v>
      </c>
      <c r="L14" s="31">
        <v>1.786591556666782</v>
      </c>
      <c r="M14" s="31">
        <v>1.43762250115541</v>
      </c>
      <c r="N14" s="31">
        <v>50.062210530909901</v>
      </c>
      <c r="O14" s="31">
        <v>53.734641373050238</v>
      </c>
      <c r="P14" s="31">
        <v>0.6347833857498093</v>
      </c>
      <c r="Q14" s="31">
        <v>0.63130407303734815</v>
      </c>
    </row>
    <row r="15" spans="1:26" ht="12.75" customHeight="1">
      <c r="A15" s="574">
        <v>1993</v>
      </c>
      <c r="B15" s="31">
        <v>47.655030176739146</v>
      </c>
      <c r="C15" s="31">
        <v>45.148734921163395</v>
      </c>
      <c r="D15" s="31">
        <v>33.338383138513414</v>
      </c>
      <c r="E15" s="31">
        <v>33.158977368722653</v>
      </c>
      <c r="F15" s="31">
        <v>5.2375736954982957</v>
      </c>
      <c r="G15" s="31">
        <v>4.7536532559350837</v>
      </c>
      <c r="H15" s="31">
        <v>4.6270985279110288</v>
      </c>
      <c r="I15" s="31">
        <v>5.3442058829252108</v>
      </c>
      <c r="J15" s="31">
        <v>2.4678582237179318</v>
      </c>
      <c r="K15" s="31">
        <v>2.0522735464840909</v>
      </c>
      <c r="L15" s="31">
        <v>1.9841165911031375</v>
      </c>
      <c r="M15" s="31">
        <v>1.7339899635200069</v>
      </c>
      <c r="N15" s="31">
        <v>51.132623620204932</v>
      </c>
      <c r="O15" s="31">
        <v>51.840276276629197</v>
      </c>
      <c r="P15" s="31">
        <v>1.2123462030559198</v>
      </c>
      <c r="Q15" s="31">
        <v>1.1166237057863653</v>
      </c>
    </row>
    <row r="16" spans="1:26" ht="12.75" customHeight="1">
      <c r="A16" s="574">
        <v>1994</v>
      </c>
      <c r="B16" s="31">
        <v>46.623619968417501</v>
      </c>
      <c r="C16" s="31">
        <v>47.203924376742826</v>
      </c>
      <c r="D16" s="31">
        <v>31.469952195305268</v>
      </c>
      <c r="E16" s="31">
        <v>33.39052576873614</v>
      </c>
      <c r="F16" s="31">
        <v>5.7621474980988809</v>
      </c>
      <c r="G16" s="31">
        <v>5.5663039308802</v>
      </c>
      <c r="H16" s="31">
        <v>5.1219119628882606</v>
      </c>
      <c r="I16" s="31">
        <v>5.453204910309335</v>
      </c>
      <c r="J16" s="31">
        <v>1.9623499389861991</v>
      </c>
      <c r="K16" s="31">
        <v>2.6173946940008852</v>
      </c>
      <c r="L16" s="31">
        <v>2.3072583731386573</v>
      </c>
      <c r="M16" s="31">
        <v>1.4858089582035245</v>
      </c>
      <c r="N16" s="31">
        <v>52.241614962259298</v>
      </c>
      <c r="O16" s="31">
        <v>50.530962391247073</v>
      </c>
      <c r="P16" s="31">
        <v>1.1347650693231985</v>
      </c>
      <c r="Q16" s="31">
        <v>0.95579934662797827</v>
      </c>
    </row>
    <row r="17" spans="1:27" ht="12.75" customHeight="1">
      <c r="A17" s="574">
        <v>1995</v>
      </c>
      <c r="B17" s="31">
        <v>50.163969001472239</v>
      </c>
      <c r="C17" s="31">
        <v>48.131797535460059</v>
      </c>
      <c r="D17" s="31">
        <v>34.931027971463109</v>
      </c>
      <c r="E17" s="31">
        <v>34.523921455299558</v>
      </c>
      <c r="F17" s="31">
        <v>6.3559894055980806</v>
      </c>
      <c r="G17" s="31">
        <v>6.4941288462816198</v>
      </c>
      <c r="H17" s="31">
        <v>4.57770917802572</v>
      </c>
      <c r="I17" s="31">
        <v>5.1646978486635247</v>
      </c>
      <c r="J17" s="31">
        <v>2.7412414339048468</v>
      </c>
      <c r="K17" s="31">
        <v>3.2510653951082586</v>
      </c>
      <c r="L17" s="31">
        <v>1.5580010124861376</v>
      </c>
      <c r="M17" s="31">
        <v>1.728855758390246</v>
      </c>
      <c r="N17" s="31">
        <v>48.241319890425736</v>
      </c>
      <c r="O17" s="31">
        <v>47.500090622963121</v>
      </c>
      <c r="P17" s="31">
        <v>1.5947111081020273</v>
      </c>
      <c r="Q17" s="31">
        <v>1.3372400732928684</v>
      </c>
    </row>
    <row r="18" spans="1:27" ht="12.75" customHeight="1">
      <c r="A18" s="574">
        <v>1996</v>
      </c>
      <c r="B18" s="31">
        <v>49.599939209715593</v>
      </c>
      <c r="C18" s="31">
        <v>50.913620678691395</v>
      </c>
      <c r="D18" s="31">
        <v>33.840214799096309</v>
      </c>
      <c r="E18" s="31">
        <v>34.144106043417075</v>
      </c>
      <c r="F18" s="31">
        <v>5.8691920327029017</v>
      </c>
      <c r="G18" s="31">
        <v>6.1083027556558083</v>
      </c>
      <c r="H18" s="31">
        <v>4.8295394798878375</v>
      </c>
      <c r="I18" s="31">
        <v>5.9405368507009451</v>
      </c>
      <c r="J18" s="31">
        <v>2.7494024962903896</v>
      </c>
      <c r="K18" s="31">
        <v>2.9143654504051928</v>
      </c>
      <c r="L18" s="31">
        <v>2.3115904017419755</v>
      </c>
      <c r="M18" s="31">
        <v>2.3563691531975803</v>
      </c>
      <c r="N18" s="31">
        <v>48.549786479980767</v>
      </c>
      <c r="O18" s="31">
        <v>46.950031048268819</v>
      </c>
      <c r="P18" s="31">
        <v>1.8502743103036421</v>
      </c>
      <c r="Q18" s="31">
        <v>1.5862886983454851</v>
      </c>
    </row>
    <row r="19" spans="1:27" ht="12.75" customHeight="1">
      <c r="A19" s="574">
        <v>1997</v>
      </c>
      <c r="B19" s="31">
        <v>49.26864096059338</v>
      </c>
      <c r="C19" s="31">
        <v>52.655627395259046</v>
      </c>
      <c r="D19" s="31">
        <v>30.907480454656461</v>
      </c>
      <c r="E19" s="31">
        <v>33.494755602562535</v>
      </c>
      <c r="F19" s="31">
        <v>6.6308640860082733</v>
      </c>
      <c r="G19" s="31">
        <v>6.3493864943268115</v>
      </c>
      <c r="H19" s="31">
        <v>5.7773273282061588</v>
      </c>
      <c r="I19" s="31">
        <v>6.1662971296886662</v>
      </c>
      <c r="J19" s="31">
        <v>3.232396962094656</v>
      </c>
      <c r="K19" s="31">
        <v>2.83928233126443</v>
      </c>
      <c r="L19" s="31">
        <v>2.7205721296237093</v>
      </c>
      <c r="M19" s="31">
        <v>2.8205849393740663</v>
      </c>
      <c r="N19" s="31">
        <v>49.71577191616533</v>
      </c>
      <c r="O19" s="31">
        <v>47.935351946313276</v>
      </c>
      <c r="P19" s="31">
        <v>1.0155871232412925</v>
      </c>
      <c r="Q19" s="31">
        <v>0.39434155647213359</v>
      </c>
    </row>
    <row r="20" spans="1:27" ht="12.75" customHeight="1">
      <c r="A20" s="574">
        <v>1998</v>
      </c>
      <c r="B20" s="31">
        <v>51.282370086761297</v>
      </c>
      <c r="C20" s="31">
        <v>51.624063370895996</v>
      </c>
      <c r="D20" s="31">
        <v>32.867721403832761</v>
      </c>
      <c r="E20" s="31">
        <v>34.439234943180949</v>
      </c>
      <c r="F20" s="31">
        <v>5.4491638650964802</v>
      </c>
      <c r="G20" s="31">
        <v>6.8451420485910619</v>
      </c>
      <c r="H20" s="31">
        <v>5.7402622661052902</v>
      </c>
      <c r="I20" s="31">
        <v>6.9717209757662397</v>
      </c>
      <c r="J20" s="31">
        <v>3.8024683201447029</v>
      </c>
      <c r="K20" s="31">
        <v>3.8500443051204027</v>
      </c>
      <c r="L20" s="31">
        <v>3.4227542315790624</v>
      </c>
      <c r="M20" s="31">
        <v>2.6653221542283587</v>
      </c>
      <c r="N20" s="31">
        <v>47.930131991152123</v>
      </c>
      <c r="O20" s="31">
        <v>44.787950890318463</v>
      </c>
      <c r="P20" s="31">
        <v>0.78749792208658076</v>
      </c>
      <c r="Q20" s="31">
        <v>0.44058468279073093</v>
      </c>
      <c r="AA20" s="20" t="s">
        <v>70</v>
      </c>
    </row>
    <row r="21" spans="1:27" ht="12.75" customHeight="1">
      <c r="A21" s="574">
        <v>1999</v>
      </c>
      <c r="B21" s="31">
        <v>51.004750648723288</v>
      </c>
      <c r="C21" s="31">
        <v>54.727418200430108</v>
      </c>
      <c r="D21" s="31">
        <v>33.111248017935381</v>
      </c>
      <c r="E21" s="31">
        <v>32.760627594665017</v>
      </c>
      <c r="F21" s="31">
        <v>6.2389656177136219</v>
      </c>
      <c r="G21" s="31">
        <v>6.7512827262488431</v>
      </c>
      <c r="H21" s="31">
        <v>5.5309514023146313</v>
      </c>
      <c r="I21" s="31">
        <v>5.3779906420203369</v>
      </c>
      <c r="J21" s="31">
        <v>3.381256712103732</v>
      </c>
      <c r="K21" s="31">
        <v>4.2463003013823144</v>
      </c>
      <c r="L21" s="31">
        <v>2.7423288986586889</v>
      </c>
      <c r="M21" s="31">
        <v>3.5490628087287228</v>
      </c>
      <c r="N21" s="31">
        <v>48.110237509128424</v>
      </c>
      <c r="O21" s="31">
        <v>46.830105017703758</v>
      </c>
      <c r="P21" s="31">
        <v>0.88501184214828454</v>
      </c>
      <c r="Q21" s="31">
        <v>0.48463090925143115</v>
      </c>
    </row>
    <row r="22" spans="1:27" ht="12.75" customHeight="1">
      <c r="A22" s="574">
        <v>2000</v>
      </c>
      <c r="B22" s="31">
        <v>51.132187331139392</v>
      </c>
      <c r="C22" s="31">
        <v>52.77379246837733</v>
      </c>
      <c r="D22" s="31">
        <v>30.211147514261423</v>
      </c>
      <c r="E22" s="31">
        <v>32.939311377733645</v>
      </c>
      <c r="F22" s="31">
        <v>6.4132282561291234</v>
      </c>
      <c r="G22" s="31">
        <v>6.2524706628051154</v>
      </c>
      <c r="H22" s="31">
        <v>6.8805160935974063</v>
      </c>
      <c r="I22" s="31">
        <v>7.1397698636191471</v>
      </c>
      <c r="J22" s="31">
        <v>3.9337422551681369</v>
      </c>
      <c r="K22" s="31">
        <v>4.4165889641232452</v>
      </c>
      <c r="L22" s="31">
        <v>3.6935532119837871</v>
      </c>
      <c r="M22" s="31">
        <v>3.1752430151130122</v>
      </c>
      <c r="N22" s="31">
        <v>47.668673347000478</v>
      </c>
      <c r="O22" s="31">
        <v>45.680513602687796</v>
      </c>
      <c r="P22" s="31">
        <v>1.1991393218601307</v>
      </c>
      <c r="Q22" s="31">
        <v>0.39610251391891405</v>
      </c>
    </row>
    <row r="23" spans="1:27" ht="12.75" customHeight="1">
      <c r="A23" s="574">
        <v>2001</v>
      </c>
      <c r="B23" s="31">
        <v>54.051076372651721</v>
      </c>
      <c r="C23" s="31">
        <v>53.606446391172803</v>
      </c>
      <c r="D23" s="31">
        <v>32.516029191747705</v>
      </c>
      <c r="E23" s="31">
        <v>30.552001861804023</v>
      </c>
      <c r="F23" s="31">
        <v>7.364050132172216</v>
      </c>
      <c r="G23" s="31">
        <v>7.2772875193040116</v>
      </c>
      <c r="H23" s="31">
        <v>6.0780999361089751</v>
      </c>
      <c r="I23" s="31">
        <v>7.2363679406168666</v>
      </c>
      <c r="J23" s="31">
        <v>4.5814979788831804</v>
      </c>
      <c r="K23" s="31">
        <v>4.5086804449797224</v>
      </c>
      <c r="L23" s="31">
        <v>3.5113991337393418</v>
      </c>
      <c r="M23" s="31">
        <v>3.3734273934710797</v>
      </c>
      <c r="N23" s="31">
        <v>44.571168034037008</v>
      </c>
      <c r="O23" s="31">
        <v>46.33919483368161</v>
      </c>
      <c r="P23" s="31">
        <v>1.3777555933112682</v>
      </c>
      <c r="Q23" s="31">
        <v>0.713040006139398</v>
      </c>
    </row>
    <row r="24" spans="1:27" ht="12.75" customHeight="1">
      <c r="A24" s="574">
        <v>2002</v>
      </c>
      <c r="B24" s="31">
        <v>47.290727807192631</v>
      </c>
      <c r="C24" s="31">
        <v>53.176167204395931</v>
      </c>
      <c r="D24" s="31">
        <v>29.545220387784592</v>
      </c>
      <c r="E24" s="31">
        <v>31.03320671231679</v>
      </c>
      <c r="F24" s="31">
        <v>5.9926550822234717</v>
      </c>
      <c r="G24" s="31">
        <v>5.3779296427762526</v>
      </c>
      <c r="H24" s="31">
        <v>5.5104112752540164</v>
      </c>
      <c r="I24" s="31">
        <v>5.9234351499131286</v>
      </c>
      <c r="J24" s="31">
        <v>3.8423078729576905</v>
      </c>
      <c r="K24" s="31">
        <v>4.0984904175709564</v>
      </c>
      <c r="L24" s="31">
        <v>2.4001331889750541</v>
      </c>
      <c r="M24" s="31">
        <v>3.3620302724273228</v>
      </c>
      <c r="N24" s="31">
        <v>52.031794203639556</v>
      </c>
      <c r="O24" s="31">
        <v>49.7202698430727</v>
      </c>
      <c r="P24" s="31">
        <v>0.67747798916781299</v>
      </c>
      <c r="Q24" s="31">
        <v>0.48463796192245906</v>
      </c>
    </row>
    <row r="25" spans="1:27" ht="12.75" customHeight="1">
      <c r="A25" s="574">
        <v>2003</v>
      </c>
      <c r="B25" s="31">
        <v>47.413770686104058</v>
      </c>
      <c r="C25" s="31">
        <v>49.699674346331172</v>
      </c>
      <c r="D25" s="31">
        <v>29.09686436555582</v>
      </c>
      <c r="E25" s="31">
        <v>29.693564443158394</v>
      </c>
      <c r="F25" s="31">
        <v>5.6089959614452098</v>
      </c>
      <c r="G25" s="31">
        <v>5.8736171757728988</v>
      </c>
      <c r="H25" s="31">
        <v>5.5978672661750668</v>
      </c>
      <c r="I25" s="31">
        <v>5.9149922568592403</v>
      </c>
      <c r="J25" s="31">
        <v>4.0216034986228069</v>
      </c>
      <c r="K25" s="31">
        <v>3.783658687654424</v>
      </c>
      <c r="L25" s="31">
        <v>3.0884395943047411</v>
      </c>
      <c r="M25" s="31">
        <v>3.1573789615775665</v>
      </c>
      <c r="N25" s="31">
        <v>52.023893138527185</v>
      </c>
      <c r="O25" s="31">
        <v>50.996732664380694</v>
      </c>
      <c r="P25" s="31">
        <v>0.56233617536875335</v>
      </c>
      <c r="Q25" s="31">
        <v>0.58005581059613043</v>
      </c>
    </row>
    <row r="26" spans="1:27" ht="12.75" customHeight="1">
      <c r="A26" s="574">
        <v>2004</v>
      </c>
      <c r="B26" s="31">
        <v>42.949213064997842</v>
      </c>
      <c r="C26" s="31">
        <v>48.431308529765694</v>
      </c>
      <c r="D26" s="31">
        <v>28.78322946924343</v>
      </c>
      <c r="E26" s="31">
        <v>31.186614289100913</v>
      </c>
      <c r="F26" s="31">
        <v>4.3984752853075335</v>
      </c>
      <c r="G26" s="31">
        <v>5.5315788574057958</v>
      </c>
      <c r="H26" s="31">
        <v>4.8728327177190822</v>
      </c>
      <c r="I26" s="31">
        <v>4.427234036289402</v>
      </c>
      <c r="J26" s="31">
        <v>2.6998138900800104</v>
      </c>
      <c r="K26" s="31">
        <v>3.3749112081818757</v>
      </c>
      <c r="L26" s="31">
        <v>2.1948617026477959</v>
      </c>
      <c r="M26" s="31">
        <v>3.1029067047458376</v>
      </c>
      <c r="N26" s="31">
        <v>56.432556233454576</v>
      </c>
      <c r="O26" s="31">
        <v>51.804796098423765</v>
      </c>
      <c r="P26" s="31">
        <v>0.61823070154758297</v>
      </c>
      <c r="Q26" s="31">
        <v>0.5719588058536097</v>
      </c>
    </row>
    <row r="27" spans="1:27" ht="12.75" customHeight="1">
      <c r="A27" s="574">
        <v>2005</v>
      </c>
      <c r="B27" s="31">
        <v>47.814659427145209</v>
      </c>
      <c r="C27" s="31">
        <v>47.773164535417912</v>
      </c>
      <c r="D27" s="31">
        <v>30.750927337607674</v>
      </c>
      <c r="E27" s="31">
        <v>31.729856918374246</v>
      </c>
      <c r="F27" s="31">
        <v>6.2812137639436454</v>
      </c>
      <c r="G27" s="31">
        <v>4.8738577903703728</v>
      </c>
      <c r="H27" s="31">
        <v>4.5858309419785135</v>
      </c>
      <c r="I27" s="31">
        <v>5.7203211961824545</v>
      </c>
      <c r="J27" s="31">
        <v>3.1612023745559341</v>
      </c>
      <c r="K27" s="31">
        <v>3.5006633468932611</v>
      </c>
      <c r="L27" s="31">
        <v>3.0354850090609538</v>
      </c>
      <c r="M27" s="31">
        <v>3.2195569984912575</v>
      </c>
      <c r="N27" s="31">
        <v>51.612355648895218</v>
      </c>
      <c r="O27" s="31">
        <v>50.533704383529468</v>
      </c>
      <c r="P27" s="31">
        <v>0.5729849239595759</v>
      </c>
      <c r="Q27" s="31">
        <v>0.42203936615832183</v>
      </c>
    </row>
    <row r="28" spans="1:27" ht="12.75" customHeight="1">
      <c r="A28" s="574">
        <v>2006</v>
      </c>
      <c r="B28" s="31">
        <v>46.877320545711321</v>
      </c>
      <c r="C28" s="31">
        <v>49.145742362574509</v>
      </c>
      <c r="D28" s="31">
        <v>29.489287098461169</v>
      </c>
      <c r="E28" s="31">
        <v>29.383616982512457</v>
      </c>
      <c r="F28" s="31">
        <v>5.2138708020704287</v>
      </c>
      <c r="G28" s="31">
        <v>6.1859957530446223</v>
      </c>
      <c r="H28" s="31">
        <v>4.4293216571927685</v>
      </c>
      <c r="I28" s="31">
        <v>5.2353242968874323</v>
      </c>
      <c r="J28" s="31">
        <v>3.8173731623094169</v>
      </c>
      <c r="K28" s="31">
        <v>4.4208830513250748</v>
      </c>
      <c r="L28" s="31">
        <v>3.9274678256792428</v>
      </c>
      <c r="M28" s="31">
        <v>3.4042768069691385</v>
      </c>
      <c r="N28" s="31">
        <v>52.543423379454978</v>
      </c>
      <c r="O28" s="31">
        <v>51.049349855363225</v>
      </c>
      <c r="P28" s="31">
        <v>0.57925607483370412</v>
      </c>
      <c r="Q28" s="31">
        <v>0.32055325389602335</v>
      </c>
    </row>
    <row r="29" spans="1:27" ht="12.75" customHeight="1">
      <c r="A29" s="574">
        <v>2007</v>
      </c>
      <c r="B29" s="31">
        <v>48.157544842078849</v>
      </c>
      <c r="C29" s="31">
        <v>48.608974281168614</v>
      </c>
      <c r="D29" s="31">
        <v>30.996414774000776</v>
      </c>
      <c r="E29" s="31">
        <v>31.95312214655095</v>
      </c>
      <c r="F29" s="31">
        <v>5.5706581463432778</v>
      </c>
      <c r="G29" s="31">
        <v>5.5597374783434121</v>
      </c>
      <c r="H29" s="31">
        <v>5.1127207583832437</v>
      </c>
      <c r="I29" s="31">
        <v>6.1775940858702585</v>
      </c>
      <c r="J29" s="31">
        <v>3.3575207603026338</v>
      </c>
      <c r="K29" s="31">
        <v>3.8472575261650572</v>
      </c>
      <c r="L29" s="31">
        <v>3.1202304030488279</v>
      </c>
      <c r="M29" s="31">
        <v>3.1696615686635004</v>
      </c>
      <c r="N29" s="31">
        <v>50.962940739409227</v>
      </c>
      <c r="O29" s="31">
        <v>48.950951330938139</v>
      </c>
      <c r="P29" s="31">
        <v>0.87951441851192524</v>
      </c>
      <c r="Q29" s="31">
        <v>0.34167586346815843</v>
      </c>
      <c r="U29" s="221"/>
    </row>
    <row r="30" spans="1:27" ht="12.75" customHeight="1">
      <c r="A30" s="574">
        <v>2008</v>
      </c>
      <c r="B30" s="31">
        <v>48.398309252109193</v>
      </c>
      <c r="C30" s="31">
        <v>50.29244124171845</v>
      </c>
      <c r="D30" s="31">
        <v>30.346261023919251</v>
      </c>
      <c r="E30" s="31">
        <v>31.441884768072249</v>
      </c>
      <c r="F30" s="31">
        <v>5.9488877796463271</v>
      </c>
      <c r="G30" s="31">
        <v>5.1375706774687409</v>
      </c>
      <c r="H30" s="31">
        <v>5.9726348995292673</v>
      </c>
      <c r="I30" s="31">
        <v>6.2755890620742587</v>
      </c>
      <c r="J30" s="31">
        <v>3.0930997289657647</v>
      </c>
      <c r="K30" s="31">
        <v>4.3579254598706587</v>
      </c>
      <c r="L30" s="31">
        <v>3.0374258200473396</v>
      </c>
      <c r="M30" s="31">
        <v>2.8981182217926111</v>
      </c>
      <c r="N30" s="31">
        <v>50.627197003210981</v>
      </c>
      <c r="O30" s="31">
        <v>49.132304383379171</v>
      </c>
      <c r="P30" s="31">
        <v>0.97449374467982364</v>
      </c>
      <c r="Q30" s="31">
        <v>0.75660742734341457</v>
      </c>
      <c r="U30" s="221"/>
    </row>
    <row r="31" spans="1:27" ht="12.75" customHeight="1">
      <c r="A31" s="574">
        <v>2009</v>
      </c>
      <c r="B31" s="31">
        <v>47.353617199212628</v>
      </c>
      <c r="C31" s="31">
        <v>50.187523973050972</v>
      </c>
      <c r="D31" s="31">
        <v>29.003405760439609</v>
      </c>
      <c r="E31" s="31">
        <v>32.191720152774081</v>
      </c>
      <c r="F31" s="31">
        <v>5.5382642257616252</v>
      </c>
      <c r="G31" s="31">
        <v>5.5966020274600261</v>
      </c>
      <c r="H31" s="31">
        <v>6.1061523715153996</v>
      </c>
      <c r="I31" s="31">
        <v>6.0003920134781561</v>
      </c>
      <c r="J31" s="31">
        <v>2.8343190002762793</v>
      </c>
      <c r="K31" s="31">
        <v>3.7400234404857806</v>
      </c>
      <c r="L31" s="31">
        <v>3.8714758412179964</v>
      </c>
      <c r="M31" s="31">
        <v>2.6704712525245209</v>
      </c>
      <c r="N31" s="31">
        <v>51.824699139829868</v>
      </c>
      <c r="O31" s="31">
        <v>49.120619469707314</v>
      </c>
      <c r="P31" s="31">
        <v>0.82168366095750489</v>
      </c>
      <c r="Q31" s="31">
        <v>0.68017164356985838</v>
      </c>
      <c r="U31" s="221"/>
    </row>
    <row r="32" spans="1:27" ht="12.75" customHeight="1">
      <c r="A32" s="574">
        <v>2010</v>
      </c>
      <c r="B32" s="31">
        <v>44.90170791615872</v>
      </c>
      <c r="C32" s="31">
        <v>50.506194700391248</v>
      </c>
      <c r="D32" s="31">
        <v>27.123988597094634</v>
      </c>
      <c r="E32" s="31">
        <v>30.540760439175223</v>
      </c>
      <c r="F32" s="31">
        <v>5.287875582046067</v>
      </c>
      <c r="G32" s="31">
        <v>5.1722459846668496</v>
      </c>
      <c r="H32" s="31">
        <v>5.2753078895152781</v>
      </c>
      <c r="I32" s="31">
        <v>5.7936799634110843</v>
      </c>
      <c r="J32" s="31">
        <v>2.4955653433289373</v>
      </c>
      <c r="K32" s="31">
        <v>4.3310530327684784</v>
      </c>
      <c r="L32" s="31">
        <v>4.7189705041727503</v>
      </c>
      <c r="M32" s="31">
        <v>2.9807238320855962</v>
      </c>
      <c r="N32" s="31">
        <v>53.978675804039845</v>
      </c>
      <c r="O32" s="31">
        <v>50.808350917994773</v>
      </c>
      <c r="P32" s="31">
        <v>1.1196162798014362</v>
      </c>
      <c r="Q32" s="31">
        <v>0.37318582990143684</v>
      </c>
      <c r="U32" s="221"/>
    </row>
    <row r="33" spans="1:21" ht="12.75" customHeight="1">
      <c r="A33" s="574">
        <v>2011</v>
      </c>
      <c r="B33" s="31">
        <v>44.319144264295815</v>
      </c>
      <c r="C33" s="31">
        <v>48.50792423984997</v>
      </c>
      <c r="D33" s="31">
        <v>28.190018919455252</v>
      </c>
      <c r="E33" s="31">
        <v>28.067668103227426</v>
      </c>
      <c r="F33" s="31">
        <v>4.9800995394070142</v>
      </c>
      <c r="G33" s="31">
        <v>4.7606407293638533</v>
      </c>
      <c r="H33" s="31">
        <v>4.9353312348088725</v>
      </c>
      <c r="I33" s="31">
        <v>5.8485531842376517</v>
      </c>
      <c r="J33" s="31">
        <v>3.3535326404790893</v>
      </c>
      <c r="K33" s="31">
        <v>3.5748596483178741</v>
      </c>
      <c r="L33" s="31">
        <v>2.8601619301439838</v>
      </c>
      <c r="M33" s="31">
        <v>3.0556674788331963</v>
      </c>
      <c r="N33" s="31">
        <v>54.669018641581921</v>
      </c>
      <c r="O33" s="31">
        <v>54.008886013863325</v>
      </c>
      <c r="P33" s="31">
        <v>1.011837094122263</v>
      </c>
      <c r="Q33" s="31">
        <v>0.6837248421552552</v>
      </c>
      <c r="U33" s="221"/>
    </row>
    <row r="34" spans="1:21" ht="12.75" customHeight="1">
      <c r="A34" s="26" t="s">
        <v>92</v>
      </c>
      <c r="B34" s="31">
        <v>37.707586239739193</v>
      </c>
      <c r="C34" s="31">
        <v>40.232491535520943</v>
      </c>
      <c r="D34" s="31">
        <v>26.105741198922168</v>
      </c>
      <c r="E34" s="31">
        <v>27.000536339329322</v>
      </c>
      <c r="F34" s="31">
        <v>3.9057076660212351</v>
      </c>
      <c r="G34" s="31">
        <v>4.5858611096260038</v>
      </c>
      <c r="H34" s="31">
        <v>3.5345347275158772</v>
      </c>
      <c r="I34" s="31">
        <v>4.0457885218761414</v>
      </c>
      <c r="J34" s="31">
        <v>2.2397063213796811</v>
      </c>
      <c r="K34" s="31">
        <v>2.6506518290094139</v>
      </c>
      <c r="L34" s="31">
        <v>1.9218963259005153</v>
      </c>
      <c r="M34" s="31">
        <v>1.9496537356800692</v>
      </c>
      <c r="N34" s="31">
        <v>60.871317616116812</v>
      </c>
      <c r="O34" s="31">
        <v>59.1631521276488</v>
      </c>
      <c r="P34" s="31">
        <v>1.4210961441439927</v>
      </c>
      <c r="Q34" s="31">
        <v>0.60435633683169698</v>
      </c>
      <c r="R34" s="100"/>
      <c r="U34" s="221"/>
    </row>
    <row r="35" spans="1:21" ht="12.75" customHeight="1">
      <c r="A35" s="26" t="s">
        <v>93</v>
      </c>
      <c r="B35" s="31">
        <v>38.294521428767155</v>
      </c>
      <c r="C35" s="31">
        <v>42.215137257286202</v>
      </c>
      <c r="D35" s="31">
        <v>25.249175019147192</v>
      </c>
      <c r="E35" s="31">
        <v>26.610790406988073</v>
      </c>
      <c r="F35" s="31">
        <v>4.0822502662371001</v>
      </c>
      <c r="G35" s="31">
        <v>5.2745590084104688</v>
      </c>
      <c r="H35" s="31">
        <v>3.4638761469661694</v>
      </c>
      <c r="I35" s="31">
        <v>4.9218529541220146</v>
      </c>
      <c r="J35" s="31">
        <v>2.5571568387155947</v>
      </c>
      <c r="K35" s="31">
        <v>2.501839808865173</v>
      </c>
      <c r="L35" s="31">
        <v>2.9420631577011904</v>
      </c>
      <c r="M35" s="31">
        <v>2.9060950789004707</v>
      </c>
      <c r="N35" s="31">
        <v>60.243974008064285</v>
      </c>
      <c r="O35" s="31">
        <v>56.784712493023036</v>
      </c>
      <c r="P35" s="31">
        <v>1.4615045631685619</v>
      </c>
      <c r="Q35" s="31">
        <v>1.0001502496890258</v>
      </c>
      <c r="R35" s="100"/>
      <c r="U35" s="221"/>
    </row>
    <row r="36" spans="1:21" ht="12.75" customHeight="1">
      <c r="A36" s="574">
        <v>2013</v>
      </c>
      <c r="B36" s="31">
        <v>26.857764511727638</v>
      </c>
      <c r="C36" s="31">
        <v>28.143721023005355</v>
      </c>
      <c r="D36" s="31">
        <v>16.193085412569598</v>
      </c>
      <c r="E36" s="31">
        <v>17.530380118691767</v>
      </c>
      <c r="F36" s="31">
        <v>3.2462017310624169</v>
      </c>
      <c r="G36" s="31">
        <v>3.5029722043947107</v>
      </c>
      <c r="H36" s="31">
        <v>3.3186215224524163</v>
      </c>
      <c r="I36" s="31">
        <v>3.1022048622503351</v>
      </c>
      <c r="J36" s="31">
        <v>2.1283086188476736</v>
      </c>
      <c r="K36" s="31">
        <v>2.1891729738126404</v>
      </c>
      <c r="L36" s="31">
        <v>1.9715472267976315</v>
      </c>
      <c r="M36" s="31">
        <v>1.8189908638559034</v>
      </c>
      <c r="N36" s="31">
        <v>71.829016229294652</v>
      </c>
      <c r="O36" s="31">
        <v>70.961874881770981</v>
      </c>
      <c r="P36" s="31">
        <v>1.3132192589777074</v>
      </c>
      <c r="Q36" s="31">
        <v>0.89440409522573172</v>
      </c>
      <c r="R36" s="100"/>
      <c r="S36" s="100"/>
    </row>
    <row r="37" spans="1:21" ht="12.75" customHeight="1">
      <c r="A37" s="574">
        <v>2014</v>
      </c>
      <c r="B37" s="31">
        <v>24.22502977997663</v>
      </c>
      <c r="C37" s="31">
        <v>27.743299433187463</v>
      </c>
      <c r="D37" s="31">
        <v>13.917216264538199</v>
      </c>
      <c r="E37" s="31">
        <v>15.544668450827</v>
      </c>
      <c r="F37" s="31">
        <v>3.2587686216057001</v>
      </c>
      <c r="G37" s="31">
        <v>3.8932758167150201</v>
      </c>
      <c r="H37" s="31">
        <v>3.1512597393029198</v>
      </c>
      <c r="I37" s="31">
        <v>4.5482906406377799</v>
      </c>
      <c r="J37" s="31">
        <v>1.9166837458707799</v>
      </c>
      <c r="K37" s="31">
        <v>1.7218768035868799</v>
      </c>
      <c r="L37" s="31">
        <v>1.9811014086590299</v>
      </c>
      <c r="M37" s="31">
        <v>2.0351877214207801</v>
      </c>
      <c r="N37" s="31">
        <v>74.131821995230098</v>
      </c>
      <c r="O37" s="31">
        <v>71.591140056040501</v>
      </c>
      <c r="P37" s="31">
        <v>1.6431482247932201</v>
      </c>
      <c r="Q37" s="31">
        <v>0.66556051077212597</v>
      </c>
      <c r="R37" s="100"/>
      <c r="S37" s="100"/>
      <c r="T37" s="100"/>
    </row>
    <row r="38" spans="1:21" ht="12.75" customHeight="1">
      <c r="A38" s="630">
        <v>2015</v>
      </c>
      <c r="B38" s="31">
        <v>24.557705560210831</v>
      </c>
      <c r="C38" s="31">
        <v>26.619366976669735</v>
      </c>
      <c r="D38" s="31">
        <v>14.166175776156864</v>
      </c>
      <c r="E38" s="31">
        <v>15.816307491140041</v>
      </c>
      <c r="F38" s="31">
        <v>3.419495918932657</v>
      </c>
      <c r="G38" s="31">
        <v>3.8848711676893335</v>
      </c>
      <c r="H38" s="31">
        <v>3.1310376688412447</v>
      </c>
      <c r="I38" s="31">
        <v>2.6437845090857923</v>
      </c>
      <c r="J38" s="31">
        <v>1.6010001483166874</v>
      </c>
      <c r="K38" s="31">
        <v>2.1972173986606447</v>
      </c>
      <c r="L38" s="31">
        <v>2.2399960479631464</v>
      </c>
      <c r="M38" s="31">
        <v>2.0771864100944621</v>
      </c>
      <c r="N38" s="31">
        <v>73.343603078274199</v>
      </c>
      <c r="O38" s="31">
        <v>72.277136443538083</v>
      </c>
      <c r="P38" s="31">
        <v>2.098691361514275</v>
      </c>
      <c r="Q38" s="31">
        <v>1.1034965797943483</v>
      </c>
      <c r="R38" s="100"/>
      <c r="S38" s="100"/>
      <c r="T38" s="100"/>
    </row>
    <row r="39" spans="1:21" ht="12.75" customHeight="1">
      <c r="A39" s="574">
        <v>2016</v>
      </c>
      <c r="B39" s="31">
        <v>22.938759607174202</v>
      </c>
      <c r="C39" s="31">
        <v>25.373126475168299</v>
      </c>
      <c r="D39" s="31">
        <v>14.4696142814613</v>
      </c>
      <c r="E39" s="31">
        <v>15.068324085564401</v>
      </c>
      <c r="F39" s="31">
        <v>2.5653443842222101</v>
      </c>
      <c r="G39" s="31">
        <v>2.9480312236441599</v>
      </c>
      <c r="H39" s="31">
        <v>2.5868829424696602</v>
      </c>
      <c r="I39" s="31">
        <v>3.3059466952229299</v>
      </c>
      <c r="J39" s="31">
        <v>1.44232359338475</v>
      </c>
      <c r="K39" s="31">
        <v>2.18690851104913</v>
      </c>
      <c r="L39" s="31">
        <v>1.87459440563624</v>
      </c>
      <c r="M39" s="31">
        <v>1.86391595968771</v>
      </c>
      <c r="N39" s="31">
        <v>75.048241424452996</v>
      </c>
      <c r="O39" s="31">
        <v>73.357609719206295</v>
      </c>
      <c r="P39" s="31">
        <v>2.01299896837281</v>
      </c>
      <c r="Q39" s="31">
        <v>1.2692638056254</v>
      </c>
      <c r="R39" s="100"/>
      <c r="S39" s="100"/>
      <c r="T39" s="100"/>
    </row>
    <row r="40" spans="1:21" ht="6" customHeight="1">
      <c r="A40" s="263"/>
      <c r="B40" s="263"/>
      <c r="C40" s="263"/>
      <c r="D40" s="263"/>
      <c r="E40" s="263"/>
      <c r="F40" s="263"/>
      <c r="G40" s="263"/>
      <c r="H40" s="263"/>
      <c r="I40" s="263"/>
      <c r="J40" s="263"/>
      <c r="K40" s="263"/>
      <c r="L40" s="263"/>
      <c r="M40" s="263"/>
      <c r="N40" s="263"/>
      <c r="O40" s="263"/>
      <c r="P40" s="263"/>
      <c r="Q40" s="263"/>
    </row>
    <row r="41" spans="1:21" ht="12.75" customHeight="1">
      <c r="A41" s="885" t="s">
        <v>174</v>
      </c>
      <c r="B41" s="829"/>
      <c r="C41" s="829"/>
      <c r="D41" s="829"/>
      <c r="E41" s="829"/>
      <c r="F41" s="829"/>
      <c r="G41" s="829"/>
      <c r="H41" s="829"/>
      <c r="I41" s="829"/>
      <c r="J41" s="829"/>
      <c r="K41" s="829"/>
      <c r="L41" s="829"/>
      <c r="M41" s="829"/>
      <c r="N41" s="829"/>
      <c r="O41" s="829"/>
      <c r="P41" s="829"/>
      <c r="Q41" s="829"/>
    </row>
    <row r="42" spans="1:21" s="42" customFormat="1" ht="6" customHeight="1">
      <c r="A42" s="572" t="s">
        <v>40</v>
      </c>
      <c r="B42" s="570"/>
      <c r="C42" s="570"/>
      <c r="D42" s="570"/>
      <c r="E42" s="570"/>
      <c r="F42" s="570"/>
      <c r="G42" s="570"/>
      <c r="H42" s="570"/>
      <c r="I42" s="570"/>
      <c r="J42" s="570"/>
      <c r="K42" s="107"/>
    </row>
    <row r="43" spans="1:21" s="42" customFormat="1" ht="12.75" customHeight="1">
      <c r="A43" s="885" t="s">
        <v>200</v>
      </c>
      <c r="B43" s="829"/>
      <c r="C43" s="829"/>
      <c r="D43" s="829"/>
      <c r="E43" s="829"/>
      <c r="F43" s="829"/>
      <c r="G43" s="829"/>
      <c r="H43" s="829"/>
      <c r="I43" s="829"/>
      <c r="J43" s="829"/>
      <c r="K43" s="829"/>
      <c r="L43" s="829"/>
      <c r="M43" s="829"/>
      <c r="N43" s="829"/>
      <c r="O43" s="829"/>
      <c r="P43" s="829"/>
      <c r="Q43" s="829"/>
    </row>
  </sheetData>
  <mergeCells count="12">
    <mergeCell ref="A41:Q41"/>
    <mergeCell ref="A43:Q43"/>
    <mergeCell ref="K1:N1"/>
    <mergeCell ref="A2:Q2"/>
    <mergeCell ref="B3:C3"/>
    <mergeCell ref="D3:E3"/>
    <mergeCell ref="F3:G3"/>
    <mergeCell ref="H3:I3"/>
    <mergeCell ref="J3:K3"/>
    <mergeCell ref="L3:M3"/>
    <mergeCell ref="N3:O3"/>
    <mergeCell ref="P3:Q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Z26"/>
  <sheetViews>
    <sheetView workbookViewId="0">
      <pane ySplit="4" topLeftCell="A5" activePane="bottomLeft" state="frozen"/>
      <selection activeCell="A17" sqref="A17:XFD18"/>
      <selection pane="bottomLeft" activeCell="F31" sqref="F31"/>
    </sheetView>
  </sheetViews>
  <sheetFormatPr defaultColWidth="9.140625" defaultRowHeight="12.75"/>
  <cols>
    <col min="1" max="1" width="6.7109375" style="20" customWidth="1"/>
    <col min="2" max="17" width="7.7109375" style="20" customWidth="1"/>
    <col min="18" max="36" width="8.7109375" style="20" customWidth="1"/>
    <col min="37" max="16384" width="9.140625" style="20"/>
  </cols>
  <sheetData>
    <row r="1" spans="1:26" s="94" customFormat="1" ht="30" customHeight="1">
      <c r="A1" s="142"/>
      <c r="B1" s="573"/>
      <c r="C1" s="573"/>
      <c r="D1" s="573"/>
      <c r="E1" s="573"/>
      <c r="F1" s="573"/>
      <c r="G1" s="573"/>
      <c r="H1" s="573"/>
      <c r="I1" s="573"/>
      <c r="J1" s="573"/>
      <c r="K1" s="774" t="s">
        <v>354</v>
      </c>
      <c r="L1" s="775"/>
      <c r="M1" s="775"/>
      <c r="N1" s="817"/>
    </row>
    <row r="2" spans="1:26" s="577" customFormat="1" ht="15" customHeight="1">
      <c r="A2" s="803" t="s">
        <v>484</v>
      </c>
      <c r="B2" s="803"/>
      <c r="C2" s="803"/>
      <c r="D2" s="803"/>
      <c r="E2" s="803"/>
      <c r="F2" s="803"/>
      <c r="G2" s="803"/>
      <c r="H2" s="803"/>
      <c r="I2" s="803"/>
      <c r="J2" s="803"/>
      <c r="K2" s="803"/>
      <c r="L2" s="803"/>
      <c r="M2" s="803"/>
      <c r="N2" s="803"/>
      <c r="O2" s="803"/>
      <c r="P2" s="803"/>
      <c r="Q2" s="803"/>
    </row>
    <row r="3" spans="1:26" ht="30" customHeight="1">
      <c r="A3" s="157"/>
      <c r="B3" s="779" t="s">
        <v>173</v>
      </c>
      <c r="C3" s="835"/>
      <c r="D3" s="779" t="s">
        <v>66</v>
      </c>
      <c r="E3" s="835"/>
      <c r="F3" s="779" t="s">
        <v>102</v>
      </c>
      <c r="G3" s="835"/>
      <c r="H3" s="779" t="s">
        <v>103</v>
      </c>
      <c r="I3" s="835"/>
      <c r="J3" s="779" t="s">
        <v>67</v>
      </c>
      <c r="K3" s="835"/>
      <c r="L3" s="779" t="s">
        <v>68</v>
      </c>
      <c r="M3" s="835"/>
      <c r="N3" s="779" t="s">
        <v>194</v>
      </c>
      <c r="O3" s="835"/>
      <c r="P3" s="779" t="s">
        <v>36</v>
      </c>
      <c r="Q3" s="835"/>
      <c r="S3" s="92"/>
      <c r="T3" s="92"/>
      <c r="U3" s="92"/>
      <c r="V3" s="92"/>
      <c r="W3" s="158"/>
      <c r="X3" s="158"/>
      <c r="Y3" s="158"/>
      <c r="Z3" s="158"/>
    </row>
    <row r="4" spans="1:26" ht="15" customHeight="1">
      <c r="A4" s="131" t="s">
        <v>40</v>
      </c>
      <c r="B4" s="568" t="s">
        <v>29</v>
      </c>
      <c r="C4" s="568" t="s">
        <v>30</v>
      </c>
      <c r="D4" s="568" t="s">
        <v>29</v>
      </c>
      <c r="E4" s="568" t="s">
        <v>30</v>
      </c>
      <c r="F4" s="568" t="s">
        <v>29</v>
      </c>
      <c r="G4" s="568" t="s">
        <v>30</v>
      </c>
      <c r="H4" s="568" t="s">
        <v>29</v>
      </c>
      <c r="I4" s="568" t="s">
        <v>30</v>
      </c>
      <c r="J4" s="568" t="s">
        <v>29</v>
      </c>
      <c r="K4" s="568" t="s">
        <v>30</v>
      </c>
      <c r="L4" s="568" t="s">
        <v>29</v>
      </c>
      <c r="M4" s="568" t="s">
        <v>30</v>
      </c>
      <c r="N4" s="568" t="s">
        <v>29</v>
      </c>
      <c r="O4" s="568" t="s">
        <v>30</v>
      </c>
      <c r="P4" s="568" t="s">
        <v>29</v>
      </c>
      <c r="Q4" s="568" t="s">
        <v>30</v>
      </c>
    </row>
    <row r="5" spans="1:26" ht="6" customHeight="1">
      <c r="A5" s="297"/>
      <c r="B5" s="389"/>
      <c r="C5" s="389"/>
      <c r="D5" s="389"/>
      <c r="E5" s="389"/>
      <c r="F5" s="389"/>
      <c r="G5" s="389"/>
      <c r="H5" s="389"/>
      <c r="I5" s="389"/>
      <c r="J5" s="389"/>
      <c r="K5" s="389"/>
      <c r="L5" s="389"/>
      <c r="M5" s="389"/>
      <c r="N5" s="389"/>
      <c r="O5" s="389"/>
      <c r="P5" s="389"/>
      <c r="Q5" s="389"/>
    </row>
    <row r="6" spans="1:26" ht="12.75" customHeight="1">
      <c r="A6" s="574">
        <v>2004</v>
      </c>
      <c r="B6" s="31">
        <v>73.042231321275167</v>
      </c>
      <c r="C6" s="31">
        <v>73.987294589637528</v>
      </c>
      <c r="D6" s="31">
        <v>32.857373826247347</v>
      </c>
      <c r="E6" s="31">
        <v>37.728258299726093</v>
      </c>
      <c r="F6" s="31">
        <v>13.214234523462206</v>
      </c>
      <c r="G6" s="31">
        <v>13.013899778942752</v>
      </c>
      <c r="H6" s="31">
        <v>14.731244876270114</v>
      </c>
      <c r="I6" s="31">
        <v>13.1960084207655</v>
      </c>
      <c r="J6" s="31">
        <v>8.2325572347011615</v>
      </c>
      <c r="K6" s="31">
        <v>6.7601778708163653</v>
      </c>
      <c r="L6" s="31">
        <v>4.0068208605916089</v>
      </c>
      <c r="M6" s="31">
        <v>3.2889502193889224</v>
      </c>
      <c r="N6" s="31">
        <v>26.401759368751719</v>
      </c>
      <c r="O6" s="31">
        <v>25.829119043848099</v>
      </c>
      <c r="P6" s="31">
        <v>0.55600930997311204</v>
      </c>
      <c r="Q6" s="31">
        <v>0.18358636651437066</v>
      </c>
    </row>
    <row r="7" spans="1:26" ht="12.75" customHeight="1">
      <c r="A7" s="574">
        <v>2005</v>
      </c>
      <c r="B7" s="31">
        <v>75.050841103617472</v>
      </c>
      <c r="C7" s="31">
        <v>76.73440399284982</v>
      </c>
      <c r="D7" s="31">
        <v>33.499584254979759</v>
      </c>
      <c r="E7" s="31">
        <v>39.671125329228744</v>
      </c>
      <c r="F7" s="31">
        <v>13.168798201416001</v>
      </c>
      <c r="G7" s="31">
        <v>11.498157662032138</v>
      </c>
      <c r="H7" s="31">
        <v>15.127194926107579</v>
      </c>
      <c r="I7" s="31">
        <v>13.170088494582401</v>
      </c>
      <c r="J7" s="31">
        <v>8.4191569543343636</v>
      </c>
      <c r="K7" s="31">
        <v>7.6070678091254393</v>
      </c>
      <c r="L7" s="31">
        <v>4.8361067667781903</v>
      </c>
      <c r="M7" s="31">
        <v>4.7879646978810353</v>
      </c>
      <c r="N7" s="31">
        <v>24.33656689045921</v>
      </c>
      <c r="O7" s="31">
        <v>22.917022083805925</v>
      </c>
      <c r="P7" s="31">
        <v>0.61259200592331398</v>
      </c>
      <c r="Q7" s="31">
        <v>0.34857392334425746</v>
      </c>
    </row>
    <row r="8" spans="1:26" ht="12.75" customHeight="1">
      <c r="A8" s="574">
        <v>2006</v>
      </c>
      <c r="B8" s="31">
        <v>75.725865121953518</v>
      </c>
      <c r="C8" s="31">
        <v>76.441409739616319</v>
      </c>
      <c r="D8" s="31">
        <v>33.348520422241698</v>
      </c>
      <c r="E8" s="31">
        <v>38.275413689960011</v>
      </c>
      <c r="F8" s="31">
        <v>13.114673124364144</v>
      </c>
      <c r="G8" s="31">
        <v>12.96208433481582</v>
      </c>
      <c r="H8" s="31">
        <v>15.08239657451796</v>
      </c>
      <c r="I8" s="31">
        <v>15.02220001282989</v>
      </c>
      <c r="J8" s="31">
        <v>9.6222687931357278</v>
      </c>
      <c r="K8" s="31">
        <v>6.8095123947329821</v>
      </c>
      <c r="L8" s="31">
        <v>4.5580062076939925</v>
      </c>
      <c r="M8" s="31">
        <v>3.3721993072792604</v>
      </c>
      <c r="N8" s="31">
        <v>23.838052628207922</v>
      </c>
      <c r="O8" s="31">
        <v>23.2686941517726</v>
      </c>
      <c r="P8" s="31">
        <v>0.43608224983855909</v>
      </c>
      <c r="Q8" s="31">
        <v>0.28989610861107645</v>
      </c>
      <c r="T8" s="31"/>
    </row>
    <row r="9" spans="1:26" ht="12.75" customHeight="1">
      <c r="A9" s="574">
        <v>2007</v>
      </c>
      <c r="B9" s="31">
        <v>70.48331004682683</v>
      </c>
      <c r="C9" s="31">
        <v>74.044005453495828</v>
      </c>
      <c r="D9" s="31">
        <v>30.471465172221805</v>
      </c>
      <c r="E9" s="31">
        <v>34.883086443328246</v>
      </c>
      <c r="F9" s="31">
        <v>11.59676422878173</v>
      </c>
      <c r="G9" s="31">
        <v>11.752881243807733</v>
      </c>
      <c r="H9" s="31">
        <v>14.954264353818136</v>
      </c>
      <c r="I9" s="31">
        <v>14.75381086149763</v>
      </c>
      <c r="J9" s="31">
        <v>9.3373335626978484</v>
      </c>
      <c r="K9" s="31">
        <v>8.8442481408965037</v>
      </c>
      <c r="L9" s="31">
        <v>4.123482729308896</v>
      </c>
      <c r="M9" s="31">
        <v>3.809978763965538</v>
      </c>
      <c r="N9" s="31">
        <v>28.865567058124871</v>
      </c>
      <c r="O9" s="31">
        <v>25.736352206182218</v>
      </c>
      <c r="P9" s="31">
        <v>0.65112289504829679</v>
      </c>
      <c r="Q9" s="31">
        <v>0.21964234032195154</v>
      </c>
      <c r="T9" s="31"/>
    </row>
    <row r="10" spans="1:26" ht="12.75" customHeight="1">
      <c r="A10" s="574">
        <v>2008</v>
      </c>
      <c r="B10" s="31">
        <v>71.090111570469674</v>
      </c>
      <c r="C10" s="31">
        <v>72.039153520026986</v>
      </c>
      <c r="D10" s="31">
        <v>33.366235946315186</v>
      </c>
      <c r="E10" s="31">
        <v>37.456543765998106</v>
      </c>
      <c r="F10" s="31">
        <v>11.002695922867165</v>
      </c>
      <c r="G10" s="31">
        <v>11.860056737961129</v>
      </c>
      <c r="H10" s="31">
        <v>14.416935095106462</v>
      </c>
      <c r="I10" s="31">
        <v>13.161838183438391</v>
      </c>
      <c r="J10" s="31">
        <v>8.3992405198392461</v>
      </c>
      <c r="K10" s="31">
        <v>6.5188819762784869</v>
      </c>
      <c r="L10" s="31">
        <v>3.9050040863433209</v>
      </c>
      <c r="M10" s="31">
        <v>3.0418328563533108</v>
      </c>
      <c r="N10" s="31">
        <v>28.130564016225541</v>
      </c>
      <c r="O10" s="31">
        <v>27.553498817929974</v>
      </c>
      <c r="P10" s="31">
        <v>0.77932441330478808</v>
      </c>
      <c r="Q10" s="31">
        <v>0.4073476620430454</v>
      </c>
      <c r="U10" s="580"/>
    </row>
    <row r="11" spans="1:26" ht="12.75" customHeight="1">
      <c r="A11" s="574">
        <v>2009</v>
      </c>
      <c r="B11" s="31">
        <v>70.608576772587483</v>
      </c>
      <c r="C11" s="31">
        <v>74.52163311454018</v>
      </c>
      <c r="D11" s="31">
        <v>35.223048979394747</v>
      </c>
      <c r="E11" s="31">
        <v>36.49496664674303</v>
      </c>
      <c r="F11" s="31">
        <v>11.98997816406008</v>
      </c>
      <c r="G11" s="31">
        <v>11.402263822981384</v>
      </c>
      <c r="H11" s="31">
        <v>13.938115445530755</v>
      </c>
      <c r="I11" s="31">
        <v>14.990086463378413</v>
      </c>
      <c r="J11" s="31">
        <v>6.3780304022422447</v>
      </c>
      <c r="K11" s="31">
        <v>7.3126337362597136</v>
      </c>
      <c r="L11" s="31">
        <v>3.0794037813582698</v>
      </c>
      <c r="M11" s="31">
        <v>4.3216824451738267</v>
      </c>
      <c r="N11" s="31">
        <v>28.328620290921101</v>
      </c>
      <c r="O11" s="31">
        <v>25.114569317212649</v>
      </c>
      <c r="P11" s="31">
        <v>1.0628029364914113</v>
      </c>
      <c r="Q11" s="31">
        <v>0.36379756824717269</v>
      </c>
      <c r="U11" s="580"/>
    </row>
    <row r="12" spans="1:26" ht="12.75" customHeight="1">
      <c r="A12" s="574">
        <v>2010</v>
      </c>
      <c r="B12" s="31">
        <v>68.594145661414174</v>
      </c>
      <c r="C12" s="31">
        <v>71.812553080129618</v>
      </c>
      <c r="D12" s="31">
        <v>32.825015741840581</v>
      </c>
      <c r="E12" s="31">
        <v>37.661595501542202</v>
      </c>
      <c r="F12" s="31">
        <v>10.957156506290456</v>
      </c>
      <c r="G12" s="31">
        <v>11.456884004755928</v>
      </c>
      <c r="H12" s="31">
        <v>13.442065225024811</v>
      </c>
      <c r="I12" s="31">
        <v>14.395944139476594</v>
      </c>
      <c r="J12" s="31">
        <v>7.8260582135613435</v>
      </c>
      <c r="K12" s="31">
        <v>5.5686021742135088</v>
      </c>
      <c r="L12" s="31">
        <v>3.5438499746981336</v>
      </c>
      <c r="M12" s="31">
        <v>2.7295272601426377</v>
      </c>
      <c r="N12" s="31">
        <v>30.425965951323512</v>
      </c>
      <c r="O12" s="31">
        <v>27.854323045790697</v>
      </c>
      <c r="P12" s="31">
        <v>0.97988838726231764</v>
      </c>
      <c r="Q12" s="31">
        <v>0.33312387407967725</v>
      </c>
      <c r="U12" s="580"/>
    </row>
    <row r="13" spans="1:26" ht="12.75" customHeight="1">
      <c r="A13" s="574">
        <v>2011</v>
      </c>
      <c r="B13" s="31">
        <v>64.695759471560677</v>
      </c>
      <c r="C13" s="31">
        <v>68.652502658630709</v>
      </c>
      <c r="D13" s="31">
        <v>31.015633512382244</v>
      </c>
      <c r="E13" s="31">
        <v>34.835118065212491</v>
      </c>
      <c r="F13" s="31">
        <v>8.4543656844780468</v>
      </c>
      <c r="G13" s="31">
        <v>11.128686058644947</v>
      </c>
      <c r="H13" s="31">
        <v>15.137539507193489</v>
      </c>
      <c r="I13" s="31">
        <v>13.326837583437593</v>
      </c>
      <c r="J13" s="31">
        <v>6.6432908315514796</v>
      </c>
      <c r="K13" s="31">
        <v>6.4897261561466388</v>
      </c>
      <c r="L13" s="31">
        <v>3.4449299359564707</v>
      </c>
      <c r="M13" s="31">
        <v>2.8721347951885323</v>
      </c>
      <c r="N13" s="31">
        <v>34.361876416622806</v>
      </c>
      <c r="O13" s="31">
        <v>30.827954104912049</v>
      </c>
      <c r="P13" s="31">
        <v>0.94236411181652313</v>
      </c>
      <c r="Q13" s="31">
        <v>0.51954323645724243</v>
      </c>
      <c r="U13" s="580"/>
    </row>
    <row r="14" spans="1:26" ht="12.75" customHeight="1">
      <c r="A14" s="26" t="s">
        <v>92</v>
      </c>
      <c r="B14" s="31">
        <v>54.505708905882784</v>
      </c>
      <c r="C14" s="31">
        <v>59.581716555122405</v>
      </c>
      <c r="D14" s="31">
        <v>31.78731324230386</v>
      </c>
      <c r="E14" s="31">
        <v>37.609321468770041</v>
      </c>
      <c r="F14" s="31">
        <v>8.9368426768005609</v>
      </c>
      <c r="G14" s="31">
        <v>8.9776721027877233</v>
      </c>
      <c r="H14" s="31">
        <v>8.8375084835044788</v>
      </c>
      <c r="I14" s="31">
        <v>7.9302305825141834</v>
      </c>
      <c r="J14" s="31">
        <v>3.6966470818138046</v>
      </c>
      <c r="K14" s="31">
        <v>3.3332729337608802</v>
      </c>
      <c r="L14" s="31">
        <v>1.247397421461286</v>
      </c>
      <c r="M14" s="31">
        <v>1.7312194672882661</v>
      </c>
      <c r="N14" s="31">
        <v>44.285218801148261</v>
      </c>
      <c r="O14" s="31">
        <v>39.984921517297295</v>
      </c>
      <c r="P14" s="31">
        <v>1.2090722929689575</v>
      </c>
      <c r="Q14" s="31">
        <v>0.43336192758029807</v>
      </c>
      <c r="U14" s="580"/>
    </row>
    <row r="15" spans="1:26" ht="12.75" customHeight="1">
      <c r="A15" s="26" t="s">
        <v>93</v>
      </c>
      <c r="B15" s="31">
        <v>56.818813072794079</v>
      </c>
      <c r="C15" s="31">
        <v>60.597068926585877</v>
      </c>
      <c r="D15" s="31">
        <v>33.272132249018398</v>
      </c>
      <c r="E15" s="31">
        <v>36.639462447568192</v>
      </c>
      <c r="F15" s="31">
        <v>10.208984419310035</v>
      </c>
      <c r="G15" s="31">
        <v>9.3084320787079005</v>
      </c>
      <c r="H15" s="31">
        <v>7.5039247333237649</v>
      </c>
      <c r="I15" s="31">
        <v>8.9066000470763527</v>
      </c>
      <c r="J15" s="31">
        <v>3.6723461152145984</v>
      </c>
      <c r="K15" s="31">
        <v>3.8818858608264541</v>
      </c>
      <c r="L15" s="31">
        <v>2.1614255559266891</v>
      </c>
      <c r="M15" s="31">
        <v>1.8606884924065152</v>
      </c>
      <c r="N15" s="31">
        <v>42.045521075795079</v>
      </c>
      <c r="O15" s="31">
        <v>38.832204623366145</v>
      </c>
      <c r="P15" s="31">
        <v>1.13566585141084</v>
      </c>
      <c r="Q15" s="31">
        <v>0.57072645004798161</v>
      </c>
      <c r="U15" s="580"/>
    </row>
    <row r="16" spans="1:26" ht="12.75" customHeight="1">
      <c r="A16" s="574">
        <v>2013</v>
      </c>
      <c r="B16" s="31">
        <v>39.994441679669706</v>
      </c>
      <c r="C16" s="31">
        <v>42.531058368430955</v>
      </c>
      <c r="D16" s="31">
        <v>20.237364349260478</v>
      </c>
      <c r="E16" s="31">
        <v>22.028675565325546</v>
      </c>
      <c r="F16" s="31">
        <v>7.5651963879568722</v>
      </c>
      <c r="G16" s="31">
        <v>7.5948701547880777</v>
      </c>
      <c r="H16" s="31">
        <v>7.3226159688529551</v>
      </c>
      <c r="I16" s="31">
        <v>7.8343415517843003</v>
      </c>
      <c r="J16" s="31">
        <v>3.592561460587286</v>
      </c>
      <c r="K16" s="31">
        <v>3.4200908102502638</v>
      </c>
      <c r="L16" s="31">
        <v>1.2767035130126436</v>
      </c>
      <c r="M16" s="31">
        <v>1.6530802862801433</v>
      </c>
      <c r="N16" s="31">
        <v>58.641899916514525</v>
      </c>
      <c r="O16" s="31">
        <v>56.733628712353266</v>
      </c>
      <c r="P16" s="31">
        <v>1.363658403815768</v>
      </c>
      <c r="Q16" s="31">
        <v>0.73531291921578279</v>
      </c>
      <c r="U16" s="580"/>
    </row>
    <row r="17" spans="1:20" ht="12.75" customHeight="1">
      <c r="A17" s="574">
        <v>2014</v>
      </c>
      <c r="B17" s="31">
        <v>40.348015633524795</v>
      </c>
      <c r="C17" s="31">
        <v>45.621878567134672</v>
      </c>
      <c r="D17" s="31">
        <v>21.637140184393399</v>
      </c>
      <c r="E17" s="31">
        <v>23.2307860307466</v>
      </c>
      <c r="F17" s="31">
        <v>7.1672131555099599</v>
      </c>
      <c r="G17" s="31">
        <v>9.3089065417368797</v>
      </c>
      <c r="H17" s="31">
        <v>6.6591189847519301</v>
      </c>
      <c r="I17" s="31">
        <v>7.9386405840898497</v>
      </c>
      <c r="J17" s="31">
        <v>3.5430103150879702</v>
      </c>
      <c r="K17" s="31">
        <v>3.2010907170746901</v>
      </c>
      <c r="L17" s="31">
        <v>1.3415329937815399</v>
      </c>
      <c r="M17" s="31">
        <v>1.94245469348665</v>
      </c>
      <c r="N17" s="31">
        <v>58.479267568916597</v>
      </c>
      <c r="O17" s="31">
        <v>53.770934028000298</v>
      </c>
      <c r="P17" s="31">
        <v>1.1727167975585999</v>
      </c>
      <c r="Q17" s="31">
        <v>0.60718740486505995</v>
      </c>
      <c r="S17" s="31"/>
      <c r="T17" s="31"/>
    </row>
    <row r="18" spans="1:20" ht="12.75" customHeight="1">
      <c r="A18" s="630">
        <v>2015</v>
      </c>
      <c r="B18" s="31">
        <v>37.375210561860364</v>
      </c>
      <c r="C18" s="31">
        <v>43.182478146428778</v>
      </c>
      <c r="D18" s="31">
        <v>19.064833397530485</v>
      </c>
      <c r="E18" s="31">
        <v>20.216329933535476</v>
      </c>
      <c r="F18" s="31">
        <v>7.4830057846706612</v>
      </c>
      <c r="G18" s="31">
        <v>8.399833462286594</v>
      </c>
      <c r="H18" s="31">
        <v>6.2553942583421289</v>
      </c>
      <c r="I18" s="31">
        <v>9.0596716688584564</v>
      </c>
      <c r="J18" s="31">
        <v>2.7848898348439302</v>
      </c>
      <c r="K18" s="31">
        <v>3.7254601786005939</v>
      </c>
      <c r="L18" s="31">
        <v>1.7870872864724103</v>
      </c>
      <c r="M18" s="31">
        <v>1.7811829031475219</v>
      </c>
      <c r="N18" s="31">
        <v>61.781069012333603</v>
      </c>
      <c r="O18" s="31">
        <v>56.423470794391193</v>
      </c>
      <c r="P18" s="31">
        <v>0.84372042580559603</v>
      </c>
      <c r="Q18" s="31">
        <v>0.39405105917993033</v>
      </c>
      <c r="S18" s="31"/>
      <c r="T18" s="31"/>
    </row>
    <row r="19" spans="1:20" ht="12.75" customHeight="1">
      <c r="A19" s="574">
        <v>2016</v>
      </c>
      <c r="B19" s="31">
        <v>33.665707325824499</v>
      </c>
      <c r="C19" s="31">
        <v>37.353747979138802</v>
      </c>
      <c r="D19" s="31">
        <v>17.398519657906501</v>
      </c>
      <c r="E19" s="31">
        <v>18.5726402497592</v>
      </c>
      <c r="F19" s="31">
        <v>7.87264877213972</v>
      </c>
      <c r="G19" s="31">
        <v>7.0792347363386803</v>
      </c>
      <c r="H19" s="31">
        <v>5.8823197017183197</v>
      </c>
      <c r="I19" s="31">
        <v>6.88016319434512</v>
      </c>
      <c r="J19" s="31">
        <v>1.5330486372425201</v>
      </c>
      <c r="K19" s="31">
        <v>2.8954637382656601</v>
      </c>
      <c r="L19" s="31">
        <v>0.97917055681741905</v>
      </c>
      <c r="M19" s="31">
        <v>1.92624606043005</v>
      </c>
      <c r="N19" s="31">
        <v>64.170344542793501</v>
      </c>
      <c r="O19" s="31">
        <v>62.006089707446698</v>
      </c>
      <c r="P19" s="31">
        <v>2.1639481313820101</v>
      </c>
      <c r="Q19" s="31">
        <v>0.64016231341456997</v>
      </c>
      <c r="S19" s="31"/>
      <c r="T19" s="31"/>
    </row>
    <row r="20" spans="1:20" ht="6" customHeight="1">
      <c r="A20" s="263"/>
      <c r="B20" s="263"/>
      <c r="C20" s="263"/>
      <c r="D20" s="263"/>
      <c r="E20" s="263"/>
      <c r="F20" s="263"/>
      <c r="G20" s="263"/>
      <c r="H20" s="263"/>
      <c r="I20" s="263"/>
      <c r="J20" s="263"/>
      <c r="K20" s="263"/>
      <c r="L20" s="263"/>
      <c r="M20" s="263"/>
      <c r="N20" s="263"/>
      <c r="O20" s="263"/>
      <c r="P20" s="263"/>
      <c r="Q20" s="263"/>
      <c r="S20" s="31"/>
      <c r="T20" s="31"/>
    </row>
    <row r="21" spans="1:20" ht="12.75" customHeight="1">
      <c r="A21" s="885" t="s">
        <v>174</v>
      </c>
      <c r="B21" s="829"/>
      <c r="C21" s="829"/>
      <c r="D21" s="829"/>
      <c r="E21" s="829"/>
      <c r="F21" s="829"/>
      <c r="G21" s="829"/>
      <c r="H21" s="829"/>
      <c r="I21" s="829"/>
      <c r="J21" s="829"/>
      <c r="K21" s="829"/>
      <c r="L21" s="829"/>
      <c r="M21" s="829"/>
      <c r="N21" s="829"/>
      <c r="O21" s="829"/>
      <c r="P21" s="829"/>
      <c r="Q21" s="829"/>
      <c r="S21" s="31"/>
      <c r="T21" s="31"/>
    </row>
    <row r="22" spans="1:20" s="42" customFormat="1" ht="6" customHeight="1">
      <c r="A22" s="572" t="s">
        <v>40</v>
      </c>
      <c r="B22" s="570"/>
      <c r="C22" s="570"/>
      <c r="D22" s="570"/>
      <c r="E22" s="570"/>
      <c r="F22" s="570"/>
      <c r="G22" s="570"/>
      <c r="H22" s="570"/>
      <c r="I22" s="570"/>
      <c r="J22" s="570"/>
      <c r="K22" s="107"/>
      <c r="S22" s="31"/>
      <c r="T22" s="31"/>
    </row>
    <row r="23" spans="1:20" s="42" customFormat="1" ht="12.75" customHeight="1">
      <c r="A23" s="885" t="s">
        <v>200</v>
      </c>
      <c r="B23" s="829"/>
      <c r="C23" s="829"/>
      <c r="D23" s="829"/>
      <c r="E23" s="829"/>
      <c r="F23" s="829"/>
      <c r="G23" s="829"/>
      <c r="H23" s="829"/>
      <c r="I23" s="829"/>
      <c r="J23" s="829"/>
      <c r="K23" s="829"/>
      <c r="L23" s="829"/>
      <c r="M23" s="829"/>
      <c r="N23" s="829"/>
      <c r="O23" s="829"/>
      <c r="P23" s="829"/>
      <c r="Q23" s="829"/>
    </row>
    <row r="26" spans="1:20">
      <c r="A26" s="574"/>
      <c r="C26" s="568"/>
      <c r="K26" s="648"/>
      <c r="M26" s="568"/>
      <c r="P26" s="648"/>
    </row>
  </sheetData>
  <mergeCells count="12">
    <mergeCell ref="A21:Q21"/>
    <mergeCell ref="A23:Q23"/>
    <mergeCell ref="K1:N1"/>
    <mergeCell ref="A2:Q2"/>
    <mergeCell ref="B3:C3"/>
    <mergeCell ref="D3:E3"/>
    <mergeCell ref="F3:G3"/>
    <mergeCell ref="H3:I3"/>
    <mergeCell ref="J3:K3"/>
    <mergeCell ref="L3:M3"/>
    <mergeCell ref="N3:O3"/>
    <mergeCell ref="P3:Q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T101"/>
  <sheetViews>
    <sheetView workbookViewId="0">
      <pane ySplit="3" topLeftCell="A70" activePane="bottomLeft" state="frozen"/>
      <selection activeCell="A17" sqref="A17:XFD18"/>
      <selection pane="bottomLeft" activeCell="A105" sqref="A105"/>
    </sheetView>
  </sheetViews>
  <sheetFormatPr defaultColWidth="8.85546875" defaultRowHeight="12.75"/>
  <cols>
    <col min="1" max="1" width="12.7109375" style="4" customWidth="1"/>
    <col min="2" max="2" width="8.7109375" style="151" customWidth="1"/>
    <col min="3" max="7" width="24.7109375" style="567" customWidth="1"/>
    <col min="8" max="26" width="8.7109375" style="4" customWidth="1"/>
    <col min="27" max="16384" width="8.85546875" style="4"/>
  </cols>
  <sheetData>
    <row r="1" spans="1:20" s="94" customFormat="1" ht="30" customHeight="1">
      <c r="A1" s="142"/>
      <c r="B1" s="573"/>
      <c r="C1" s="573"/>
      <c r="D1" s="573"/>
      <c r="E1" s="573"/>
      <c r="F1" s="573"/>
      <c r="G1" s="573"/>
      <c r="H1" s="573"/>
      <c r="I1" s="573"/>
      <c r="J1" s="573"/>
      <c r="K1" s="774" t="s">
        <v>354</v>
      </c>
      <c r="L1" s="775"/>
      <c r="M1" s="775"/>
      <c r="N1" s="817"/>
    </row>
    <row r="2" spans="1:20" s="148" customFormat="1" ht="30" customHeight="1">
      <c r="A2" s="786" t="s">
        <v>377</v>
      </c>
      <c r="B2" s="786"/>
      <c r="C2" s="803"/>
      <c r="D2" s="803"/>
      <c r="E2" s="818"/>
      <c r="F2" s="886"/>
      <c r="G2" s="886"/>
    </row>
    <row r="3" spans="1:20" s="575" customFormat="1" ht="42.95" customHeight="1">
      <c r="B3" s="571" t="s">
        <v>10</v>
      </c>
      <c r="C3" s="565" t="s">
        <v>195</v>
      </c>
      <c r="D3" s="565" t="s">
        <v>175</v>
      </c>
      <c r="E3" s="565" t="s">
        <v>196</v>
      </c>
      <c r="F3" s="565" t="s">
        <v>214</v>
      </c>
      <c r="G3" s="565" t="s">
        <v>215</v>
      </c>
    </row>
    <row r="4" spans="1:20" ht="6" customHeight="1">
      <c r="A4" s="411" t="s">
        <v>40</v>
      </c>
      <c r="B4" s="412"/>
      <c r="C4" s="413"/>
      <c r="D4" s="413"/>
      <c r="E4" s="413"/>
      <c r="F4" s="414"/>
      <c r="G4" s="413"/>
      <c r="H4" s="17"/>
      <c r="I4" s="13"/>
      <c r="J4" s="13"/>
      <c r="K4" s="13"/>
      <c r="L4" s="13"/>
      <c r="M4" s="13"/>
      <c r="N4" s="13"/>
      <c r="O4" s="13"/>
      <c r="P4" s="13"/>
      <c r="Q4" s="13"/>
      <c r="R4" s="13"/>
      <c r="S4" s="13"/>
      <c r="T4" s="83"/>
    </row>
    <row r="5" spans="1:20" ht="15" customHeight="1">
      <c r="A5" s="866" t="s">
        <v>6</v>
      </c>
      <c r="B5" s="791"/>
      <c r="C5" s="791"/>
      <c r="D5" s="791"/>
      <c r="E5" s="791"/>
      <c r="F5" s="73"/>
      <c r="G5" s="21"/>
      <c r="H5" s="17"/>
      <c r="I5" s="13"/>
      <c r="J5" s="13"/>
      <c r="K5" s="13"/>
      <c r="L5" s="13"/>
      <c r="M5" s="13"/>
      <c r="N5" s="13"/>
      <c r="O5" s="13"/>
      <c r="P5" s="13"/>
      <c r="Q5" s="13"/>
      <c r="R5" s="13"/>
      <c r="S5" s="13"/>
      <c r="T5" s="83"/>
    </row>
    <row r="6" spans="1:20" ht="12.75" customHeight="1">
      <c r="A6" s="16" t="s">
        <v>176</v>
      </c>
      <c r="B6" s="57">
        <v>2006</v>
      </c>
      <c r="C6" s="21">
        <v>80.195599022004899</v>
      </c>
      <c r="D6" s="21">
        <v>22.982885085574601</v>
      </c>
      <c r="E6" s="21">
        <v>2.5549312312698635</v>
      </c>
      <c r="F6" s="73" t="s">
        <v>38</v>
      </c>
      <c r="G6" s="73" t="s">
        <v>38</v>
      </c>
      <c r="H6" s="17"/>
      <c r="I6" s="13"/>
      <c r="J6" s="13"/>
      <c r="K6" s="13"/>
      <c r="L6" s="13"/>
      <c r="M6" s="13"/>
      <c r="N6" s="13"/>
      <c r="O6" s="13"/>
      <c r="P6" s="13"/>
      <c r="Q6" s="13"/>
      <c r="R6" s="13"/>
      <c r="S6" s="13"/>
      <c r="T6" s="83"/>
    </row>
    <row r="7" spans="1:20" ht="12.75" customHeight="1">
      <c r="A7" s="16" t="s">
        <v>177</v>
      </c>
      <c r="B7" s="57">
        <v>1866</v>
      </c>
      <c r="C7" s="21">
        <v>81.203749383325103</v>
      </c>
      <c r="D7" s="21">
        <v>25.3576714356191</v>
      </c>
      <c r="E7" s="21">
        <v>2.426300927046031</v>
      </c>
      <c r="F7" s="73" t="s">
        <v>38</v>
      </c>
      <c r="G7" s="21">
        <v>23.433645781943799</v>
      </c>
      <c r="H7" s="17"/>
      <c r="I7" s="13"/>
      <c r="J7" s="13"/>
      <c r="K7" s="13"/>
      <c r="L7" s="13"/>
      <c r="M7" s="13"/>
      <c r="N7" s="13"/>
      <c r="O7" s="13"/>
      <c r="P7" s="13"/>
      <c r="Q7" s="13"/>
      <c r="R7" s="13"/>
      <c r="S7" s="13"/>
      <c r="T7" s="83"/>
    </row>
    <row r="8" spans="1:20" ht="12.75" customHeight="1">
      <c r="A8" s="16" t="s">
        <v>178</v>
      </c>
      <c r="B8" s="57">
        <v>1964</v>
      </c>
      <c r="C8" s="21">
        <v>79.833984375</v>
      </c>
      <c r="D8" s="21">
        <v>24.609375</v>
      </c>
      <c r="E8" s="21">
        <v>2.564616180197314</v>
      </c>
      <c r="F8" s="73" t="s">
        <v>38</v>
      </c>
      <c r="G8" s="21">
        <v>32.046897999999999</v>
      </c>
      <c r="H8" s="17"/>
      <c r="I8" s="13"/>
      <c r="J8" s="13"/>
      <c r="K8" s="13"/>
      <c r="L8" s="13"/>
      <c r="M8" s="13"/>
      <c r="N8" s="13"/>
      <c r="O8" s="13"/>
      <c r="P8" s="13"/>
      <c r="Q8" s="13"/>
      <c r="R8" s="13"/>
      <c r="S8" s="13"/>
      <c r="T8" s="83"/>
    </row>
    <row r="9" spans="1:20" ht="12.75" customHeight="1">
      <c r="A9" s="16" t="s">
        <v>179</v>
      </c>
      <c r="B9" s="57">
        <v>1649</v>
      </c>
      <c r="C9" s="21">
        <v>78.680688336520106</v>
      </c>
      <c r="D9" s="21">
        <v>27.2944550669216</v>
      </c>
      <c r="E9" s="21">
        <v>2.2314541905948904</v>
      </c>
      <c r="F9" s="73" t="s">
        <v>38</v>
      </c>
      <c r="G9" s="21">
        <v>33.173996175908201</v>
      </c>
      <c r="H9" s="17"/>
      <c r="I9" s="13"/>
      <c r="J9" s="13"/>
      <c r="K9" s="13"/>
      <c r="L9" s="13"/>
      <c r="M9" s="13"/>
      <c r="N9" s="13"/>
      <c r="O9" s="13"/>
      <c r="P9" s="13"/>
      <c r="Q9" s="13"/>
      <c r="R9" s="13"/>
      <c r="S9" s="13"/>
      <c r="T9" s="83"/>
    </row>
    <row r="10" spans="1:20" ht="12.75" customHeight="1">
      <c r="A10" s="16" t="s">
        <v>180</v>
      </c>
      <c r="B10" s="57">
        <v>1583</v>
      </c>
      <c r="C10" s="21">
        <v>80.876494023904399</v>
      </c>
      <c r="D10" s="21">
        <v>24.4897959183673</v>
      </c>
      <c r="E10" s="21">
        <v>3.0065755364319831</v>
      </c>
      <c r="F10" s="21">
        <v>17.570930811348902</v>
      </c>
      <c r="G10" s="21">
        <v>32.221115537848597</v>
      </c>
      <c r="H10" s="17"/>
      <c r="I10" s="13"/>
      <c r="J10" s="13"/>
      <c r="K10" s="13"/>
      <c r="L10" s="13"/>
      <c r="M10" s="13"/>
      <c r="N10" s="13"/>
      <c r="O10" s="13"/>
      <c r="P10" s="13"/>
      <c r="Q10" s="13"/>
      <c r="R10" s="13"/>
      <c r="S10" s="13"/>
      <c r="T10" s="83"/>
    </row>
    <row r="11" spans="1:20" ht="12.75" customHeight="1">
      <c r="A11" s="16" t="s">
        <v>190</v>
      </c>
      <c r="B11" s="57">
        <v>1878</v>
      </c>
      <c r="C11" s="21">
        <v>76.537467700258404</v>
      </c>
      <c r="D11" s="21">
        <v>25.529715762273899</v>
      </c>
      <c r="E11" s="21">
        <v>3.681665902480181</v>
      </c>
      <c r="F11" s="21">
        <v>17.0630816959669</v>
      </c>
      <c r="G11" s="21">
        <v>26.511627906976699</v>
      </c>
      <c r="H11" s="17"/>
      <c r="I11" s="13"/>
      <c r="J11" s="13"/>
      <c r="K11" s="13"/>
      <c r="L11" s="13"/>
      <c r="M11" s="13"/>
      <c r="N11" s="13"/>
      <c r="O11" s="13"/>
      <c r="P11" s="13"/>
      <c r="Q11" s="13"/>
      <c r="R11" s="13"/>
      <c r="S11" s="13"/>
      <c r="T11" s="83"/>
    </row>
    <row r="12" spans="1:20" ht="12.75" customHeight="1">
      <c r="A12" s="16" t="s">
        <v>181</v>
      </c>
      <c r="B12" s="57">
        <v>2011</v>
      </c>
      <c r="C12" s="21">
        <v>73.2079308591764</v>
      </c>
      <c r="D12" s="21">
        <v>22.227873855544299</v>
      </c>
      <c r="E12" s="21">
        <v>3.2822475513912557</v>
      </c>
      <c r="F12" s="21">
        <v>14.3438453713123</v>
      </c>
      <c r="G12" s="21">
        <v>18.413021363174</v>
      </c>
      <c r="H12" s="17"/>
      <c r="I12" s="13"/>
      <c r="J12" s="13"/>
      <c r="K12" s="13"/>
      <c r="L12" s="13"/>
      <c r="M12" s="13"/>
      <c r="N12" s="13"/>
      <c r="O12" s="13"/>
      <c r="P12" s="13"/>
      <c r="Q12" s="13"/>
      <c r="R12" s="13"/>
      <c r="S12" s="13"/>
      <c r="T12" s="83"/>
    </row>
    <row r="13" spans="1:20" ht="12.75" customHeight="1">
      <c r="A13" s="16" t="s">
        <v>105</v>
      </c>
      <c r="B13" s="57">
        <v>2136</v>
      </c>
      <c r="C13" s="21">
        <v>69.956458635703896</v>
      </c>
      <c r="D13" s="21">
        <v>21.335268505079799</v>
      </c>
      <c r="E13" s="21">
        <v>2.9489510455224091</v>
      </c>
      <c r="F13" s="21">
        <v>15.440464666021301</v>
      </c>
      <c r="G13" s="21">
        <v>16.352201257861601</v>
      </c>
      <c r="H13" s="17"/>
      <c r="I13" s="13"/>
      <c r="J13" s="13"/>
      <c r="K13" s="13"/>
      <c r="L13" s="13"/>
      <c r="M13" s="13"/>
      <c r="N13" s="13"/>
      <c r="O13" s="13"/>
      <c r="P13" s="13"/>
      <c r="Q13" s="13"/>
      <c r="R13" s="13"/>
      <c r="S13" s="13"/>
      <c r="T13" s="83"/>
    </row>
    <row r="14" spans="1:20" ht="12.75" customHeight="1">
      <c r="A14" s="16" t="s">
        <v>106</v>
      </c>
      <c r="B14" s="57">
        <v>1797</v>
      </c>
      <c r="C14" s="21">
        <v>66.751527494908302</v>
      </c>
      <c r="D14" s="21">
        <v>24.554253693326501</v>
      </c>
      <c r="E14" s="22">
        <v>3.7379901847218426</v>
      </c>
      <c r="F14" s="21">
        <v>27.9164544065206</v>
      </c>
      <c r="G14" s="21">
        <v>10.646968925114599</v>
      </c>
      <c r="H14" s="17"/>
      <c r="I14" s="13"/>
      <c r="J14" s="154"/>
      <c r="K14" s="13"/>
      <c r="L14" s="154"/>
      <c r="M14" s="13"/>
      <c r="N14" s="83"/>
      <c r="O14" s="13"/>
      <c r="P14" s="83"/>
      <c r="Q14" s="13"/>
      <c r="R14" s="83"/>
      <c r="S14" s="13"/>
      <c r="T14" s="83"/>
    </row>
    <row r="15" spans="1:20" ht="12.75" customHeight="1">
      <c r="A15" s="16" t="s">
        <v>107</v>
      </c>
      <c r="B15" s="57">
        <v>1981</v>
      </c>
      <c r="C15" s="21">
        <v>65.024875621890502</v>
      </c>
      <c r="D15" s="21">
        <v>23.8308457711443</v>
      </c>
      <c r="E15" s="21">
        <v>3.2551406373746605</v>
      </c>
      <c r="F15" s="21">
        <v>29.069189000000001</v>
      </c>
      <c r="G15" s="21">
        <v>9.3081134892981598</v>
      </c>
      <c r="H15" s="17"/>
      <c r="I15" s="13"/>
      <c r="J15" s="13"/>
      <c r="K15" s="13"/>
      <c r="L15" s="13"/>
      <c r="M15" s="13"/>
      <c r="N15" s="13"/>
      <c r="O15" s="13"/>
      <c r="P15" s="13"/>
      <c r="Q15" s="13"/>
      <c r="R15" s="13"/>
      <c r="S15" s="13"/>
      <c r="T15" s="83"/>
    </row>
    <row r="16" spans="1:20" ht="12.75" customHeight="1">
      <c r="A16" s="16" t="s">
        <v>108</v>
      </c>
      <c r="B16" s="57">
        <v>1861</v>
      </c>
      <c r="C16" s="21">
        <v>60.222110045431599</v>
      </c>
      <c r="D16" s="23">
        <v>20.242301867743599</v>
      </c>
      <c r="E16" s="21">
        <v>2.5236697697864767</v>
      </c>
      <c r="F16" s="21">
        <v>26.448362720403001</v>
      </c>
      <c r="G16" s="21">
        <v>7.9757698132256403</v>
      </c>
      <c r="H16" s="17"/>
      <c r="I16" s="13"/>
      <c r="J16" s="13"/>
      <c r="K16" s="13"/>
      <c r="L16" s="13"/>
      <c r="M16" s="13"/>
      <c r="N16" s="13"/>
      <c r="O16" s="13"/>
      <c r="P16" s="13"/>
      <c r="Q16" s="13"/>
      <c r="R16" s="13"/>
      <c r="S16" s="13"/>
      <c r="T16" s="83"/>
    </row>
    <row r="17" spans="1:20" ht="12.75" customHeight="1">
      <c r="A17" s="16" t="s">
        <v>109</v>
      </c>
      <c r="B17" s="57">
        <v>1884</v>
      </c>
      <c r="C17" s="21">
        <v>53.491902221961574</v>
      </c>
      <c r="D17" s="23">
        <v>10.974884206526699</v>
      </c>
      <c r="E17" s="23">
        <v>1.6253544127275492</v>
      </c>
      <c r="F17" s="21">
        <v>19.003260363297599</v>
      </c>
      <c r="G17" s="21">
        <v>5.4028877503493202</v>
      </c>
      <c r="H17" s="17"/>
      <c r="I17" s="24"/>
      <c r="J17" s="24"/>
      <c r="K17" s="24"/>
      <c r="L17" s="24"/>
      <c r="M17" s="24"/>
      <c r="N17" s="24"/>
      <c r="O17" s="24"/>
      <c r="P17" s="24"/>
      <c r="Q17" s="24"/>
      <c r="R17" s="24"/>
      <c r="S17" s="24"/>
      <c r="T17" s="24"/>
    </row>
    <row r="18" spans="1:20" ht="12.75" customHeight="1">
      <c r="A18" s="4" t="s">
        <v>378</v>
      </c>
      <c r="B18" s="57">
        <v>1559</v>
      </c>
      <c r="C18" s="21">
        <v>46.621493790794098</v>
      </c>
      <c r="D18" s="21">
        <v>8.5</v>
      </c>
      <c r="E18" s="21">
        <v>1.319512</v>
      </c>
      <c r="F18" s="21">
        <v>19.738695</v>
      </c>
      <c r="G18" s="21">
        <v>4.4318229999999996</v>
      </c>
      <c r="H18" s="17"/>
      <c r="I18" s="24"/>
      <c r="J18" s="24"/>
      <c r="K18" s="24"/>
      <c r="L18" s="24"/>
      <c r="M18" s="24"/>
      <c r="N18" s="24"/>
      <c r="O18" s="24"/>
      <c r="P18" s="24"/>
      <c r="Q18" s="24"/>
      <c r="R18" s="24"/>
      <c r="S18" s="24"/>
      <c r="T18" s="24"/>
    </row>
    <row r="19" spans="1:20" ht="6" customHeight="1">
      <c r="A19" s="10"/>
      <c r="B19" s="57"/>
      <c r="D19" s="153"/>
      <c r="E19" s="12"/>
      <c r="G19" s="153"/>
    </row>
    <row r="20" spans="1:20" s="575" customFormat="1" ht="15" customHeight="1">
      <c r="A20" s="866" t="s">
        <v>7</v>
      </c>
      <c r="B20" s="791"/>
      <c r="C20" s="791"/>
      <c r="D20" s="791"/>
      <c r="E20" s="791"/>
    </row>
    <row r="21" spans="1:20" ht="12.75" customHeight="1">
      <c r="A21" s="16" t="s">
        <v>176</v>
      </c>
      <c r="B21" s="57">
        <v>1791</v>
      </c>
      <c r="C21" s="21">
        <v>76.449086161879904</v>
      </c>
      <c r="D21" s="21">
        <v>22.297650130548298</v>
      </c>
      <c r="E21" s="21">
        <v>2.0755663849762338</v>
      </c>
      <c r="F21" s="73" t="s">
        <v>38</v>
      </c>
      <c r="G21" s="73" t="s">
        <v>38</v>
      </c>
      <c r="Q21" s="4" t="s">
        <v>70</v>
      </c>
    </row>
    <row r="22" spans="1:20" ht="12.75" customHeight="1">
      <c r="A22" s="16" t="s">
        <v>177</v>
      </c>
      <c r="B22" s="57">
        <v>1863</v>
      </c>
      <c r="C22" s="21">
        <v>80.147058823529406</v>
      </c>
      <c r="D22" s="21">
        <v>23.674540682414701</v>
      </c>
      <c r="E22" s="21">
        <v>2.4905629705335448</v>
      </c>
      <c r="F22" s="73" t="s">
        <v>38</v>
      </c>
      <c r="G22" s="21">
        <v>28.556430446194199</v>
      </c>
    </row>
    <row r="23" spans="1:20" ht="12.75" customHeight="1">
      <c r="A23" s="16" t="s">
        <v>178</v>
      </c>
      <c r="B23" s="57">
        <v>1976</v>
      </c>
      <c r="C23" s="21">
        <v>79.896103896103895</v>
      </c>
      <c r="D23" s="21">
        <v>30.753246753246799</v>
      </c>
      <c r="E23" s="21">
        <v>2.7816620792791964</v>
      </c>
      <c r="F23" s="73" t="s">
        <v>38</v>
      </c>
      <c r="G23" s="21">
        <v>39.324675324675297</v>
      </c>
    </row>
    <row r="24" spans="1:20" ht="12.75" customHeight="1">
      <c r="A24" s="16" t="s">
        <v>179</v>
      </c>
      <c r="B24" s="57">
        <v>2036</v>
      </c>
      <c r="C24" s="21">
        <v>78.4396415392725</v>
      </c>
      <c r="D24" s="21">
        <v>25.988402741170301</v>
      </c>
      <c r="E24" s="21">
        <v>2.3003359840783171</v>
      </c>
      <c r="F24" s="73" t="s">
        <v>38</v>
      </c>
      <c r="G24" s="21">
        <v>39.146469968387798</v>
      </c>
    </row>
    <row r="25" spans="1:20" ht="12.75" customHeight="1">
      <c r="A25" s="16" t="s">
        <v>180</v>
      </c>
      <c r="B25" s="57">
        <v>1936</v>
      </c>
      <c r="C25" s="21">
        <v>79.509071504802606</v>
      </c>
      <c r="D25" s="21">
        <v>26.4281900694074</v>
      </c>
      <c r="E25" s="21">
        <v>3.1679253992983538</v>
      </c>
      <c r="F25" s="21">
        <v>19.103521878335101</v>
      </c>
      <c r="G25" s="21">
        <v>36.446105000000003</v>
      </c>
    </row>
    <row r="26" spans="1:20" ht="12.75" customHeight="1">
      <c r="A26" s="16" t="s">
        <v>190</v>
      </c>
      <c r="B26" s="57">
        <v>1762</v>
      </c>
      <c r="C26" s="21">
        <v>80.711506392440199</v>
      </c>
      <c r="D26" s="21">
        <v>28.5555555555556</v>
      </c>
      <c r="E26" s="21">
        <v>3.8625126773685632</v>
      </c>
      <c r="F26" s="21">
        <v>21</v>
      </c>
      <c r="G26" s="21">
        <v>35.2777777777778</v>
      </c>
    </row>
    <row r="27" spans="1:20" ht="12.75" customHeight="1">
      <c r="A27" s="16" t="s">
        <v>181</v>
      </c>
      <c r="B27" s="57">
        <v>1742</v>
      </c>
      <c r="C27" s="21">
        <v>80.699774266365694</v>
      </c>
      <c r="D27" s="21">
        <v>26.805869074492101</v>
      </c>
      <c r="E27" s="21">
        <v>4.1211716124597109</v>
      </c>
      <c r="F27" s="21">
        <v>20.428893905191899</v>
      </c>
      <c r="G27" s="21">
        <v>27.426636568848799</v>
      </c>
    </row>
    <row r="28" spans="1:20" ht="12.75" customHeight="1">
      <c r="A28" s="16" t="s">
        <v>105</v>
      </c>
      <c r="B28" s="57">
        <v>1825</v>
      </c>
      <c r="C28" s="21">
        <v>73.901247965273996</v>
      </c>
      <c r="D28" s="21">
        <v>25.230602278893102</v>
      </c>
      <c r="E28" s="21">
        <v>4.0384990429048848</v>
      </c>
      <c r="F28" s="21">
        <v>23.168746608789998</v>
      </c>
      <c r="G28" s="21">
        <v>21.3897937024973</v>
      </c>
    </row>
    <row r="29" spans="1:20" ht="12.75" customHeight="1">
      <c r="A29" s="16" t="s">
        <v>106</v>
      </c>
      <c r="B29" s="57">
        <v>1694</v>
      </c>
      <c r="C29" s="21">
        <v>68.210770121598202</v>
      </c>
      <c r="D29" s="21">
        <v>22.0741599073001</v>
      </c>
      <c r="E29" s="22">
        <v>3.3424033322267341</v>
      </c>
      <c r="F29" s="21">
        <v>23.928157589803</v>
      </c>
      <c r="G29" s="21">
        <v>12.6809496236248</v>
      </c>
    </row>
    <row r="30" spans="1:20" ht="12.75" customHeight="1">
      <c r="A30" s="16" t="s">
        <v>107</v>
      </c>
      <c r="B30" s="57">
        <v>1701</v>
      </c>
      <c r="C30" s="21">
        <v>68.869047619047606</v>
      </c>
      <c r="D30" s="21">
        <v>23.200475907198101</v>
      </c>
      <c r="E30" s="21">
        <v>3.0047356088954795</v>
      </c>
      <c r="F30" s="21">
        <v>27.4078478002378</v>
      </c>
      <c r="G30" s="21">
        <v>9.9940511600237993</v>
      </c>
    </row>
    <row r="31" spans="1:20" ht="12.75" customHeight="1">
      <c r="A31" s="16" t="s">
        <v>108</v>
      </c>
      <c r="B31" s="57">
        <v>1618</v>
      </c>
      <c r="C31" s="21">
        <v>62.658227848101298</v>
      </c>
      <c r="D31" s="21">
        <v>21.2025316455696</v>
      </c>
      <c r="E31" s="21">
        <v>2.8314015112755033</v>
      </c>
      <c r="F31" s="21">
        <v>26.915769000000001</v>
      </c>
      <c r="G31" s="21">
        <v>9.5630145661811294</v>
      </c>
    </row>
    <row r="32" spans="1:20" ht="12.75" customHeight="1">
      <c r="A32" s="16" t="s">
        <v>109</v>
      </c>
      <c r="B32" s="57">
        <v>1523</v>
      </c>
      <c r="C32" s="21">
        <v>52.539949185059129</v>
      </c>
      <c r="D32" s="21">
        <v>12.7937527328599</v>
      </c>
      <c r="E32" s="23">
        <v>1.9081478316518152</v>
      </c>
      <c r="F32" s="21">
        <v>19.295101553166099</v>
      </c>
      <c r="G32" s="21">
        <v>5.8577405857740601</v>
      </c>
    </row>
    <row r="33" spans="1:7" ht="12.75" customHeight="1">
      <c r="A33" s="4" t="s">
        <v>378</v>
      </c>
      <c r="B33" s="57">
        <v>1694</v>
      </c>
      <c r="C33" s="21">
        <v>48.174334918978253</v>
      </c>
      <c r="D33" s="21">
        <v>10.112130767061505</v>
      </c>
      <c r="E33" s="21">
        <v>1.5822830000000001</v>
      </c>
      <c r="F33" s="21">
        <v>22.110599000000001</v>
      </c>
      <c r="G33" s="21">
        <v>5.0654810000000001</v>
      </c>
    </row>
    <row r="34" spans="1:7" ht="6" customHeight="1">
      <c r="A34" s="10"/>
      <c r="B34" s="99"/>
      <c r="D34" s="155"/>
      <c r="E34" s="12"/>
      <c r="G34" s="155"/>
    </row>
    <row r="35" spans="1:7" s="575" customFormat="1" ht="15" customHeight="1">
      <c r="A35" s="866" t="s">
        <v>8</v>
      </c>
      <c r="B35" s="791"/>
      <c r="C35" s="791"/>
      <c r="D35" s="791"/>
      <c r="E35" s="791"/>
    </row>
    <row r="36" spans="1:7" ht="12.75" customHeight="1">
      <c r="A36" s="16" t="s">
        <v>176</v>
      </c>
      <c r="B36" s="57">
        <v>1485</v>
      </c>
      <c r="C36" s="21">
        <v>82.903000697836703</v>
      </c>
      <c r="D36" s="21">
        <v>21.2142358688067</v>
      </c>
      <c r="E36" s="21">
        <v>2.6209637825255689</v>
      </c>
      <c r="F36" s="73" t="s">
        <v>38</v>
      </c>
      <c r="G36" s="73" t="s">
        <v>38</v>
      </c>
    </row>
    <row r="37" spans="1:7" ht="12.75" customHeight="1">
      <c r="A37" s="16" t="s">
        <v>177</v>
      </c>
      <c r="B37" s="57">
        <v>1623</v>
      </c>
      <c r="C37" s="21">
        <v>84.923282188125398</v>
      </c>
      <c r="D37" s="21">
        <v>25.4169446297532</v>
      </c>
      <c r="E37" s="21">
        <v>3.1100008595039141</v>
      </c>
      <c r="F37" s="73" t="s">
        <v>38</v>
      </c>
      <c r="G37" s="21">
        <v>36.799999999999997</v>
      </c>
    </row>
    <row r="38" spans="1:7" ht="12.75" customHeight="1">
      <c r="A38" s="16" t="s">
        <v>178</v>
      </c>
      <c r="B38" s="57">
        <v>1488</v>
      </c>
      <c r="C38" s="21">
        <v>83.322214809873302</v>
      </c>
      <c r="D38" s="21">
        <v>27.2</v>
      </c>
      <c r="E38" s="21">
        <v>3.0406200239199141</v>
      </c>
      <c r="F38" s="73" t="s">
        <v>38</v>
      </c>
      <c r="G38" s="21">
        <v>44.229486000000001</v>
      </c>
    </row>
    <row r="39" spans="1:7" ht="12.75" customHeight="1">
      <c r="A39" s="16" t="s">
        <v>179</v>
      </c>
      <c r="B39" s="57">
        <v>2038</v>
      </c>
      <c r="C39" s="21">
        <v>81.241379310344797</v>
      </c>
      <c r="D39" s="21">
        <v>26.068965517241399</v>
      </c>
      <c r="E39" s="21">
        <v>2.6770966114284991</v>
      </c>
      <c r="F39" s="73" t="s">
        <v>38</v>
      </c>
      <c r="G39" s="21">
        <v>39.931034482758598</v>
      </c>
    </row>
    <row r="40" spans="1:7" ht="12.75" customHeight="1">
      <c r="A40" s="16" t="s">
        <v>180</v>
      </c>
      <c r="B40" s="57">
        <v>1981</v>
      </c>
      <c r="C40" s="21">
        <v>77.7697841726619</v>
      </c>
      <c r="D40" s="21">
        <v>23.741007194244599</v>
      </c>
      <c r="E40" s="21">
        <v>2.7697329518668874</v>
      </c>
      <c r="F40" s="21">
        <v>30.769230769230798</v>
      </c>
      <c r="G40" s="21">
        <v>33.309352517985602</v>
      </c>
    </row>
    <row r="41" spans="1:7" ht="12.75" customHeight="1">
      <c r="A41" s="16" t="s">
        <v>190</v>
      </c>
      <c r="B41" s="57">
        <v>1730</v>
      </c>
      <c r="C41" s="21">
        <v>83.171278982797304</v>
      </c>
      <c r="D41" s="21">
        <v>30.2916978309648</v>
      </c>
      <c r="E41" s="21">
        <v>4.4016705601423469</v>
      </c>
      <c r="F41" s="21">
        <v>33.507852999999997</v>
      </c>
      <c r="G41" s="21">
        <v>37.949101796407199</v>
      </c>
    </row>
    <row r="42" spans="1:7" ht="12.75" customHeight="1">
      <c r="A42" s="16" t="s">
        <v>181</v>
      </c>
      <c r="B42" s="57">
        <v>1595</v>
      </c>
      <c r="C42" s="21">
        <v>80.731889469753597</v>
      </c>
      <c r="D42" s="21">
        <v>29.372197309417</v>
      </c>
      <c r="E42" s="21">
        <v>4.9579482736995386</v>
      </c>
      <c r="F42" s="21">
        <v>30.941704035874402</v>
      </c>
      <c r="G42" s="21">
        <v>26.606875934230199</v>
      </c>
    </row>
    <row r="43" spans="1:7" ht="12.75" customHeight="1">
      <c r="A43" s="16" t="s">
        <v>105</v>
      </c>
      <c r="B43" s="57">
        <v>1691</v>
      </c>
      <c r="C43" s="21">
        <v>77.285921625544304</v>
      </c>
      <c r="D43" s="21">
        <v>27.068214804063899</v>
      </c>
      <c r="E43" s="21">
        <v>4.3642880144040435</v>
      </c>
      <c r="F43" s="21">
        <v>30.311820159535898</v>
      </c>
      <c r="G43" s="21">
        <v>16.908563134978198</v>
      </c>
    </row>
    <row r="44" spans="1:7" ht="12.75" customHeight="1">
      <c r="A44" s="16" t="s">
        <v>106</v>
      </c>
      <c r="B44" s="57">
        <v>1483</v>
      </c>
      <c r="C44" s="21">
        <v>72.143974960876406</v>
      </c>
      <c r="D44" s="21">
        <v>25.2738654147105</v>
      </c>
      <c r="E44" s="22">
        <v>3.732909213349346</v>
      </c>
      <c r="F44" s="21">
        <v>31.377151799686999</v>
      </c>
      <c r="G44" s="21">
        <v>13.693270735524299</v>
      </c>
    </row>
    <row r="45" spans="1:7" ht="12.75" customHeight="1">
      <c r="A45" s="16" t="s">
        <v>107</v>
      </c>
      <c r="B45" s="57">
        <v>1197</v>
      </c>
      <c r="C45" s="21">
        <v>73.285486443381203</v>
      </c>
      <c r="D45" s="21">
        <v>25.7575757575758</v>
      </c>
      <c r="E45" s="21">
        <v>4.3525659366112972</v>
      </c>
      <c r="F45" s="21">
        <v>34.4687753446877</v>
      </c>
      <c r="G45" s="21">
        <v>12.041467304625201</v>
      </c>
    </row>
    <row r="46" spans="1:7" ht="12.75" customHeight="1">
      <c r="A46" s="16" t="s">
        <v>108</v>
      </c>
      <c r="B46" s="57">
        <v>1554</v>
      </c>
      <c r="C46" s="21">
        <v>69.5940347970174</v>
      </c>
      <c r="D46" s="21">
        <v>23.6951118475559</v>
      </c>
      <c r="E46" s="21">
        <v>3.1112422934868778</v>
      </c>
      <c r="F46" s="21">
        <v>32.5833333333333</v>
      </c>
      <c r="G46" s="21">
        <v>11.184755592377799</v>
      </c>
    </row>
    <row r="47" spans="1:7" ht="12.75" customHeight="1">
      <c r="A47" s="16" t="s">
        <v>109</v>
      </c>
      <c r="B47" s="37">
        <v>1570</v>
      </c>
      <c r="C47" s="21">
        <v>57.189005919930345</v>
      </c>
      <c r="D47" s="21">
        <v>13.630755588453701</v>
      </c>
      <c r="E47" s="23">
        <v>2.109702732073214</v>
      </c>
      <c r="F47" s="21">
        <v>24.132613723978402</v>
      </c>
      <c r="G47" s="21">
        <v>5.7054741711642203</v>
      </c>
    </row>
    <row r="48" spans="1:7" ht="12.75" customHeight="1">
      <c r="A48" s="4" t="s">
        <v>378</v>
      </c>
      <c r="B48" s="37">
        <v>1590</v>
      </c>
      <c r="C48" s="21">
        <v>53.790122476241862</v>
      </c>
      <c r="D48" s="21">
        <v>13.460127567247454</v>
      </c>
      <c r="E48" s="21">
        <v>2.0242779999999998</v>
      </c>
      <c r="F48" s="21">
        <v>27.036902000000001</v>
      </c>
      <c r="G48" s="21">
        <v>6.4341090000000003</v>
      </c>
    </row>
    <row r="49" spans="1:7" ht="6" customHeight="1">
      <c r="A49" s="10"/>
      <c r="B49" s="99"/>
      <c r="D49" s="153"/>
      <c r="E49" s="12"/>
      <c r="G49" s="153"/>
    </row>
    <row r="50" spans="1:7" s="575" customFormat="1" ht="15" customHeight="1">
      <c r="A50" s="866" t="s">
        <v>9</v>
      </c>
      <c r="B50" s="791"/>
      <c r="C50" s="791"/>
      <c r="D50" s="791"/>
      <c r="E50" s="791"/>
    </row>
    <row r="51" spans="1:7" ht="12.75" customHeight="1">
      <c r="A51" s="16" t="s">
        <v>176</v>
      </c>
      <c r="B51" s="57">
        <v>1809</v>
      </c>
      <c r="C51" s="21">
        <v>79.247434435575798</v>
      </c>
      <c r="D51" s="21">
        <v>23.160296634341101</v>
      </c>
      <c r="E51" s="21">
        <v>2.3362427849707221</v>
      </c>
      <c r="F51" s="73" t="s">
        <v>38</v>
      </c>
      <c r="G51" s="73" t="s">
        <v>38</v>
      </c>
    </row>
    <row r="52" spans="1:7" ht="12.75" customHeight="1">
      <c r="A52" s="16" t="s">
        <v>177</v>
      </c>
      <c r="B52" s="57">
        <v>1780</v>
      </c>
      <c r="C52" s="21">
        <v>82.154882154882202</v>
      </c>
      <c r="D52" s="21">
        <v>26.7115600448934</v>
      </c>
      <c r="E52" s="21">
        <v>2.7339168074011901</v>
      </c>
      <c r="F52" s="73" t="s">
        <v>38</v>
      </c>
      <c r="G52" s="21">
        <v>29.292929292929301</v>
      </c>
    </row>
    <row r="53" spans="1:7" ht="12.75" customHeight="1">
      <c r="A53" s="16" t="s">
        <v>178</v>
      </c>
      <c r="B53" s="57">
        <v>1792</v>
      </c>
      <c r="C53" s="21">
        <v>82.036933407946293</v>
      </c>
      <c r="D53" s="21">
        <v>27.491601343785</v>
      </c>
      <c r="E53" s="21">
        <v>2.6050112142123023</v>
      </c>
      <c r="F53" s="73" t="s">
        <v>38</v>
      </c>
      <c r="G53" s="21">
        <v>36.933408</v>
      </c>
    </row>
    <row r="54" spans="1:7" ht="12.75" customHeight="1">
      <c r="A54" s="16" t="s">
        <v>179</v>
      </c>
      <c r="B54" s="57">
        <v>1328</v>
      </c>
      <c r="C54" s="21">
        <v>82.3427582227351</v>
      </c>
      <c r="D54" s="21">
        <v>29.0825158684362</v>
      </c>
      <c r="E54" s="21">
        <v>2.6414209816486478</v>
      </c>
      <c r="F54" s="73" t="s">
        <v>38</v>
      </c>
      <c r="G54" s="21">
        <v>42.898383371824501</v>
      </c>
    </row>
    <row r="55" spans="1:7" ht="12.75" customHeight="1">
      <c r="A55" s="16" t="s">
        <v>180</v>
      </c>
      <c r="B55" s="57">
        <v>1182</v>
      </c>
      <c r="C55" s="21">
        <v>82.114803625377604</v>
      </c>
      <c r="D55" s="21">
        <v>30.072463768115899</v>
      </c>
      <c r="E55" s="21">
        <v>3.511136501487452</v>
      </c>
      <c r="F55" s="21">
        <v>21.752265861027201</v>
      </c>
      <c r="G55" s="21">
        <v>44.894260000000003</v>
      </c>
    </row>
    <row r="56" spans="1:7" ht="12.75" customHeight="1">
      <c r="A56" s="16" t="s">
        <v>190</v>
      </c>
      <c r="B56" s="57">
        <v>1603</v>
      </c>
      <c r="C56" s="21">
        <v>81.662436548223397</v>
      </c>
      <c r="D56" s="21">
        <v>29.6954314720812</v>
      </c>
      <c r="E56" s="21">
        <v>4.3925792385021021</v>
      </c>
      <c r="F56" s="21">
        <v>27.428571428571399</v>
      </c>
      <c r="G56" s="21">
        <v>40.063492063492099</v>
      </c>
    </row>
    <row r="57" spans="1:7" ht="12.75" customHeight="1">
      <c r="A57" s="16" t="s">
        <v>181</v>
      </c>
      <c r="B57" s="57">
        <v>1854</v>
      </c>
      <c r="C57" s="21">
        <v>80.731548007838001</v>
      </c>
      <c r="D57" s="21">
        <v>30.306988896146301</v>
      </c>
      <c r="E57" s="21">
        <v>4.2181203055604506</v>
      </c>
      <c r="F57" s="21">
        <v>23.071895424836601</v>
      </c>
      <c r="G57" s="21">
        <v>29.934640522875799</v>
      </c>
    </row>
    <row r="58" spans="1:7" ht="12.75" customHeight="1">
      <c r="A58" s="16" t="s">
        <v>105</v>
      </c>
      <c r="B58" s="57">
        <v>1776</v>
      </c>
      <c r="C58" s="21">
        <v>76.655948553054699</v>
      </c>
      <c r="D58" s="21">
        <v>26.1736334405145</v>
      </c>
      <c r="E58" s="21">
        <v>3.6792369222604662</v>
      </c>
      <c r="F58" s="21">
        <v>21.9935691318328</v>
      </c>
      <c r="G58" s="21">
        <v>21.157556270096499</v>
      </c>
    </row>
    <row r="59" spans="1:7" ht="12.75" customHeight="1">
      <c r="A59" s="16" t="s">
        <v>106</v>
      </c>
      <c r="B59" s="57">
        <v>1782</v>
      </c>
      <c r="C59" s="21">
        <v>70.804911323328795</v>
      </c>
      <c r="D59" s="21">
        <v>25.170532060027298</v>
      </c>
      <c r="E59" s="22">
        <v>3.7574685498425855</v>
      </c>
      <c r="F59" s="21">
        <v>25.7844474761255</v>
      </c>
      <c r="G59" s="21">
        <v>14.256480218281</v>
      </c>
    </row>
    <row r="60" spans="1:7" ht="12.75" customHeight="1">
      <c r="A60" s="16" t="s">
        <v>107</v>
      </c>
      <c r="B60" s="57">
        <v>1573</v>
      </c>
      <c r="C60" s="21">
        <v>70.417551309271005</v>
      </c>
      <c r="D60" s="21">
        <v>26.397735314932799</v>
      </c>
      <c r="E60" s="21">
        <v>3.2529971488818505</v>
      </c>
      <c r="F60" s="21">
        <v>28.501742160278699</v>
      </c>
      <c r="G60" s="21">
        <v>12.446958981612401</v>
      </c>
    </row>
    <row r="61" spans="1:7" ht="12.75" customHeight="1">
      <c r="A61" s="16" t="s">
        <v>108</v>
      </c>
      <c r="B61" s="57">
        <v>1564</v>
      </c>
      <c r="C61" s="21">
        <v>64.540622627182998</v>
      </c>
      <c r="D61" s="21">
        <v>19.665907365224001</v>
      </c>
      <c r="E61" s="21">
        <v>2.2099120515267754</v>
      </c>
      <c r="F61" s="21">
        <v>28.949357520786101</v>
      </c>
      <c r="G61" s="21">
        <v>9.3394077448747197</v>
      </c>
    </row>
    <row r="62" spans="1:7" ht="12.75" customHeight="1">
      <c r="A62" s="16" t="s">
        <v>109</v>
      </c>
      <c r="B62" s="37">
        <v>1693</v>
      </c>
      <c r="C62" s="21">
        <v>57.705844214718049</v>
      </c>
      <c r="D62" s="21">
        <v>12.6839998219926</v>
      </c>
      <c r="E62" s="23">
        <v>1.6709178643898135</v>
      </c>
      <c r="F62" s="21">
        <v>21.335268505079799</v>
      </c>
      <c r="G62" s="21">
        <v>6.5312046444121901</v>
      </c>
    </row>
    <row r="63" spans="1:7" ht="12.75" customHeight="1">
      <c r="A63" s="4" t="s">
        <v>378</v>
      </c>
      <c r="B63" s="37">
        <v>1814</v>
      </c>
      <c r="C63" s="21">
        <v>48.318230663195465</v>
      </c>
      <c r="D63" s="21">
        <v>9.525442427350697</v>
      </c>
      <c r="E63" s="21">
        <v>1.315286</v>
      </c>
      <c r="F63" s="21">
        <v>21.312566</v>
      </c>
      <c r="G63" s="21">
        <v>4.5310550000000003</v>
      </c>
    </row>
    <row r="64" spans="1:7" ht="6" customHeight="1">
      <c r="A64" s="10"/>
      <c r="B64" s="99"/>
      <c r="C64" s="21"/>
      <c r="D64" s="153"/>
      <c r="E64" s="12"/>
      <c r="F64" s="21"/>
      <c r="G64" s="153"/>
    </row>
    <row r="65" spans="1:7" s="575" customFormat="1" ht="15" customHeight="1">
      <c r="A65" s="866" t="s">
        <v>3</v>
      </c>
      <c r="B65" s="791"/>
      <c r="C65" s="791"/>
      <c r="D65" s="791"/>
      <c r="E65" s="791"/>
    </row>
    <row r="66" spans="1:7" ht="12.75" customHeight="1">
      <c r="A66" s="16" t="s">
        <v>176</v>
      </c>
      <c r="B66" s="57">
        <v>3317</v>
      </c>
      <c r="C66" s="21">
        <v>77.530864197530903</v>
      </c>
      <c r="D66" s="21">
        <v>23.179012345678998</v>
      </c>
      <c r="E66" s="21">
        <v>2.3922431294363622</v>
      </c>
      <c r="F66" s="73" t="s">
        <v>38</v>
      </c>
      <c r="G66" s="73" t="s">
        <v>38</v>
      </c>
    </row>
    <row r="67" spans="1:7" ht="12.75" customHeight="1">
      <c r="A67" s="16" t="s">
        <v>177</v>
      </c>
      <c r="B67" s="57">
        <v>3313</v>
      </c>
      <c r="C67" s="21">
        <v>79.407176287051499</v>
      </c>
      <c r="D67" s="21">
        <v>25.3042121684867</v>
      </c>
      <c r="E67" s="21">
        <v>2.491244595658729</v>
      </c>
      <c r="F67" s="73" t="s">
        <v>38</v>
      </c>
      <c r="G67" s="21">
        <v>37.909516380655198</v>
      </c>
    </row>
    <row r="68" spans="1:7" ht="12.75" customHeight="1">
      <c r="A68" s="16" t="s">
        <v>178</v>
      </c>
      <c r="B68" s="57">
        <v>3174</v>
      </c>
      <c r="C68" s="21">
        <v>78.672095208268104</v>
      </c>
      <c r="D68" s="21">
        <v>26.3701847792045</v>
      </c>
      <c r="E68" s="21">
        <v>2.6657290175463664</v>
      </c>
      <c r="F68" s="73" t="s">
        <v>38</v>
      </c>
      <c r="G68" s="21">
        <v>41.497024741622297</v>
      </c>
    </row>
    <row r="69" spans="1:7" ht="12.75" customHeight="1">
      <c r="A69" s="16" t="s">
        <v>179</v>
      </c>
      <c r="B69" s="57">
        <v>2129</v>
      </c>
      <c r="C69" s="21">
        <v>79.772439949431103</v>
      </c>
      <c r="D69" s="21">
        <v>25</v>
      </c>
      <c r="E69" s="21">
        <v>2.3531480695554254</v>
      </c>
      <c r="F69" s="73" t="s">
        <v>38</v>
      </c>
      <c r="G69" s="21">
        <v>46.175726927939301</v>
      </c>
    </row>
    <row r="70" spans="1:7" ht="12.75" customHeight="1">
      <c r="A70" s="16" t="s">
        <v>180</v>
      </c>
      <c r="B70" s="57">
        <v>2146</v>
      </c>
      <c r="C70" s="21">
        <v>78.929765886287598</v>
      </c>
      <c r="D70" s="21">
        <v>26.6309802609568</v>
      </c>
      <c r="E70" s="21">
        <v>2.8198634452722335</v>
      </c>
      <c r="F70" s="21">
        <v>14.314381270903</v>
      </c>
      <c r="G70" s="21">
        <v>45.585284280936499</v>
      </c>
    </row>
    <row r="71" spans="1:7" ht="12.75" customHeight="1">
      <c r="A71" s="16" t="s">
        <v>190</v>
      </c>
      <c r="B71" s="57">
        <v>1832</v>
      </c>
      <c r="C71" s="21">
        <v>78.164116828929096</v>
      </c>
      <c r="D71" s="21">
        <v>26.390820584144599</v>
      </c>
      <c r="E71" s="21">
        <v>3.6064031987134411</v>
      </c>
      <c r="F71" s="21">
        <v>15.7858136300417</v>
      </c>
      <c r="G71" s="21">
        <v>45.792767732962403</v>
      </c>
    </row>
    <row r="72" spans="1:7" ht="12.75" customHeight="1">
      <c r="A72" s="16" t="s">
        <v>181</v>
      </c>
      <c r="B72" s="57">
        <v>1812</v>
      </c>
      <c r="C72" s="21">
        <v>75.123326286117006</v>
      </c>
      <c r="D72" s="21">
        <v>25.7132793237055</v>
      </c>
      <c r="E72" s="21">
        <v>3.2093612783126249</v>
      </c>
      <c r="F72" s="21">
        <v>13.7020077492075</v>
      </c>
      <c r="G72" s="21">
        <v>32.793237055301198</v>
      </c>
    </row>
    <row r="73" spans="1:7" ht="12.75" customHeight="1">
      <c r="A73" s="16" t="s">
        <v>105</v>
      </c>
      <c r="B73" s="57">
        <v>1806</v>
      </c>
      <c r="C73" s="21">
        <v>72.608396421197497</v>
      </c>
      <c r="D73" s="21">
        <v>25.714285714285701</v>
      </c>
      <c r="E73" s="21">
        <v>4.0499043038114113</v>
      </c>
      <c r="F73" s="21">
        <v>19.277107999999998</v>
      </c>
      <c r="G73" s="21">
        <v>27.8045423262216</v>
      </c>
    </row>
    <row r="74" spans="1:7" ht="12.75" customHeight="1">
      <c r="A74" s="16" t="s">
        <v>106</v>
      </c>
      <c r="B74" s="57">
        <v>1788</v>
      </c>
      <c r="C74" s="21">
        <v>68.486625137413</v>
      </c>
      <c r="D74" s="21">
        <v>21.8395016489557</v>
      </c>
      <c r="E74" s="22">
        <v>2.9692208313015258</v>
      </c>
      <c r="F74" s="21">
        <v>24.844265298644199</v>
      </c>
      <c r="G74" s="21">
        <v>19.560439560439601</v>
      </c>
    </row>
    <row r="75" spans="1:7" ht="12.75" customHeight="1">
      <c r="A75" s="16" t="s">
        <v>107</v>
      </c>
      <c r="B75" s="57">
        <v>2298</v>
      </c>
      <c r="C75" s="21">
        <v>66.513761467889907</v>
      </c>
      <c r="D75" s="21">
        <v>24.235474006116199</v>
      </c>
      <c r="E75" s="21">
        <v>2.9506002104915754</v>
      </c>
      <c r="F75" s="21">
        <v>26.758410000000001</v>
      </c>
      <c r="G75" s="21">
        <v>14.034416826003801</v>
      </c>
    </row>
    <row r="76" spans="1:7" ht="12.75" customHeight="1">
      <c r="A76" s="16" t="s">
        <v>108</v>
      </c>
      <c r="B76" s="57">
        <v>1485</v>
      </c>
      <c r="C76" s="21">
        <v>59.9020008166599</v>
      </c>
      <c r="D76" s="21">
        <v>17.966516945692099</v>
      </c>
      <c r="E76" s="21">
        <v>2.5352110705655502</v>
      </c>
      <c r="F76" s="21">
        <v>24.540628999999999</v>
      </c>
      <c r="G76" s="21">
        <v>14.244897959183699</v>
      </c>
    </row>
    <row r="77" spans="1:7" ht="12.75" customHeight="1">
      <c r="A77" s="16" t="s">
        <v>109</v>
      </c>
      <c r="B77" s="37">
        <v>1759</v>
      </c>
      <c r="C77" s="21">
        <v>51.460277876898132</v>
      </c>
      <c r="D77" s="21">
        <v>10.8251502825199</v>
      </c>
      <c r="E77" s="23">
        <v>1.725529236843125</v>
      </c>
      <c r="F77" s="21">
        <v>18.171251452925201</v>
      </c>
      <c r="G77" s="21">
        <v>7.2093023255814002</v>
      </c>
    </row>
    <row r="78" spans="1:7">
      <c r="A78" s="4" t="s">
        <v>378</v>
      </c>
      <c r="B78" s="37">
        <v>1530</v>
      </c>
      <c r="C78" s="21">
        <v>45.451524211679818</v>
      </c>
      <c r="D78" s="21">
        <v>8.6680771496470381</v>
      </c>
      <c r="E78" s="21">
        <v>1.285426</v>
      </c>
      <c r="F78" s="21">
        <v>19.346523999999999</v>
      </c>
      <c r="G78" s="21">
        <v>6.2357290000000001</v>
      </c>
    </row>
    <row r="79" spans="1:7" ht="6" customHeight="1">
      <c r="A79" s="10"/>
      <c r="B79" s="99"/>
      <c r="C79" s="21"/>
      <c r="D79" s="21"/>
      <c r="E79" s="12"/>
      <c r="F79" s="21"/>
      <c r="G79" s="21"/>
    </row>
    <row r="80" spans="1:7" s="575" customFormat="1" ht="15" customHeight="1">
      <c r="A80" s="866" t="s">
        <v>4</v>
      </c>
      <c r="B80" s="791"/>
      <c r="C80" s="791"/>
      <c r="D80" s="791"/>
      <c r="E80" s="791"/>
    </row>
    <row r="81" spans="1:11" ht="12.75" customHeight="1">
      <c r="A81" s="16" t="s">
        <v>176</v>
      </c>
      <c r="B81" s="57">
        <v>1259</v>
      </c>
      <c r="C81" s="21">
        <v>70</v>
      </c>
      <c r="D81" s="21">
        <v>16.71875</v>
      </c>
      <c r="E81" s="21">
        <v>1.7794883315373848</v>
      </c>
      <c r="F81" s="73" t="s">
        <v>38</v>
      </c>
      <c r="G81" s="73" t="s">
        <v>38</v>
      </c>
    </row>
    <row r="82" spans="1:11" ht="12.75" customHeight="1">
      <c r="A82" s="16" t="s">
        <v>177</v>
      </c>
      <c r="B82" s="57">
        <v>1249</v>
      </c>
      <c r="C82" s="21">
        <v>69.592476489028201</v>
      </c>
      <c r="D82" s="21">
        <v>17.071260767423599</v>
      </c>
      <c r="E82" s="21">
        <v>1.8289496309948889</v>
      </c>
      <c r="F82" s="73" t="s">
        <v>38</v>
      </c>
      <c r="G82" s="21">
        <v>33.072100313479602</v>
      </c>
    </row>
    <row r="83" spans="1:11" ht="12.75" customHeight="1">
      <c r="A83" s="16" t="s">
        <v>178</v>
      </c>
      <c r="B83" s="57">
        <v>1356</v>
      </c>
      <c r="C83" s="21">
        <v>71.032357473035404</v>
      </c>
      <c r="D83" s="21">
        <v>17.950693374422201</v>
      </c>
      <c r="E83" s="21">
        <v>1.6817848415195653</v>
      </c>
      <c r="F83" s="73" t="s">
        <v>38</v>
      </c>
      <c r="G83" s="21">
        <v>35.285053929121702</v>
      </c>
    </row>
    <row r="84" spans="1:11" ht="12.75" customHeight="1">
      <c r="A84" s="16" t="s">
        <v>179</v>
      </c>
      <c r="B84" s="57">
        <v>2411</v>
      </c>
      <c r="C84" s="21">
        <v>71.553784860557798</v>
      </c>
      <c r="D84" s="21">
        <v>20.557768924302799</v>
      </c>
      <c r="E84" s="21">
        <v>1.716459488500292</v>
      </c>
      <c r="F84" s="73" t="s">
        <v>38</v>
      </c>
      <c r="G84" s="21">
        <v>39.920318725099598</v>
      </c>
    </row>
    <row r="85" spans="1:11" ht="12.75" customHeight="1">
      <c r="A85" s="16" t="s">
        <v>180</v>
      </c>
      <c r="B85" s="57">
        <v>2288</v>
      </c>
      <c r="C85" s="21">
        <v>73.060884070058407</v>
      </c>
      <c r="D85" s="21">
        <v>21.3511259382819</v>
      </c>
      <c r="E85" s="21">
        <v>2.3621432581796538</v>
      </c>
      <c r="F85" s="21">
        <v>11.6763969974979</v>
      </c>
      <c r="G85" s="21">
        <v>40.783987000000003</v>
      </c>
    </row>
    <row r="86" spans="1:11" ht="12.75" customHeight="1">
      <c r="A86" s="16" t="s">
        <v>190</v>
      </c>
      <c r="B86" s="57">
        <v>1829</v>
      </c>
      <c r="C86" s="21">
        <v>73.021582733812906</v>
      </c>
      <c r="D86" s="21">
        <v>23.021582733812998</v>
      </c>
      <c r="E86" s="21">
        <v>2.9768255754062123</v>
      </c>
      <c r="F86" s="21">
        <v>12.2302158273381</v>
      </c>
      <c r="G86" s="21">
        <v>45.503597122302203</v>
      </c>
    </row>
    <row r="87" spans="1:11" ht="12.75" customHeight="1">
      <c r="A87" s="16" t="s">
        <v>181</v>
      </c>
      <c r="B87" s="57">
        <v>1501</v>
      </c>
      <c r="C87" s="21">
        <v>66.136576239476099</v>
      </c>
      <c r="D87" s="21">
        <v>20.205799812909301</v>
      </c>
      <c r="E87" s="21">
        <v>2.7298554605453953</v>
      </c>
      <c r="F87" s="21">
        <v>8.8868101028999096</v>
      </c>
      <c r="G87" s="21">
        <v>32.086061739943901</v>
      </c>
    </row>
    <row r="88" spans="1:11" ht="12.75" customHeight="1">
      <c r="A88" s="16" t="s">
        <v>105</v>
      </c>
      <c r="B88" s="57">
        <v>1608</v>
      </c>
      <c r="C88" s="21">
        <v>60.329067641681903</v>
      </c>
      <c r="D88" s="21">
        <v>17.3833485818847</v>
      </c>
      <c r="E88" s="21">
        <v>2.4554550439777927</v>
      </c>
      <c r="F88" s="21">
        <v>9.6065869999999993</v>
      </c>
      <c r="G88" s="21">
        <v>29.643183897529699</v>
      </c>
    </row>
    <row r="89" spans="1:11" ht="12.75" customHeight="1">
      <c r="A89" s="16" t="s">
        <v>106</v>
      </c>
      <c r="B89" s="57">
        <v>1631</v>
      </c>
      <c r="C89" s="21">
        <v>61.0671936758893</v>
      </c>
      <c r="D89" s="21">
        <v>18.3976261127596</v>
      </c>
      <c r="E89" s="22">
        <v>2.5009253209937938</v>
      </c>
      <c r="F89" s="21">
        <v>18.873517786561301</v>
      </c>
      <c r="G89" s="21">
        <v>23.715415019762801</v>
      </c>
    </row>
    <row r="90" spans="1:11" ht="12.75" customHeight="1">
      <c r="A90" s="16" t="s">
        <v>107</v>
      </c>
      <c r="B90" s="57">
        <v>1161</v>
      </c>
      <c r="C90" s="21">
        <v>56.549520766773199</v>
      </c>
      <c r="D90" s="21">
        <v>19.169329073482398</v>
      </c>
      <c r="E90" s="21">
        <v>3.0036093557380195</v>
      </c>
      <c r="F90" s="21">
        <v>23.565573770491799</v>
      </c>
      <c r="G90" s="21">
        <v>21.5351812366738</v>
      </c>
    </row>
    <row r="91" spans="1:11" ht="12.75" customHeight="1">
      <c r="A91" s="16" t="s">
        <v>108</v>
      </c>
      <c r="B91" s="57">
        <v>1325</v>
      </c>
      <c r="C91" s="21">
        <v>55.848623853211002</v>
      </c>
      <c r="D91" s="21">
        <v>16.169724770642201</v>
      </c>
      <c r="E91" s="21">
        <v>2.6258351674486398</v>
      </c>
      <c r="F91" s="21">
        <v>22.591743119266098</v>
      </c>
      <c r="G91" s="21">
        <v>19.151376146789001</v>
      </c>
    </row>
    <row r="92" spans="1:11" ht="12.75" customHeight="1">
      <c r="A92" s="16" t="s">
        <v>109</v>
      </c>
      <c r="B92" s="37">
        <v>1563</v>
      </c>
      <c r="C92" s="21">
        <v>49.345786598498684</v>
      </c>
      <c r="D92" s="21">
        <v>10.0861825439708</v>
      </c>
      <c r="E92" s="23">
        <v>1.5407543319581252</v>
      </c>
      <c r="F92" s="21">
        <v>14.519650655021801</v>
      </c>
      <c r="G92" s="21">
        <v>13.1952017448201</v>
      </c>
    </row>
    <row r="93" spans="1:11" ht="12.75" customHeight="1">
      <c r="A93" s="4" t="s">
        <v>378</v>
      </c>
      <c r="B93" s="37">
        <v>1691</v>
      </c>
      <c r="C93" s="581">
        <v>40.934071221071846</v>
      </c>
      <c r="D93" s="581">
        <v>7.7413670317300465</v>
      </c>
      <c r="E93" s="581">
        <v>1.4902660000000001</v>
      </c>
      <c r="F93" s="581">
        <v>14.502473</v>
      </c>
      <c r="G93" s="581">
        <v>9.9125599999999991</v>
      </c>
    </row>
    <row r="94" spans="1:11" ht="6" customHeight="1">
      <c r="A94" s="293"/>
      <c r="B94" s="432"/>
      <c r="C94" s="569"/>
      <c r="D94" s="569"/>
      <c r="E94" s="569"/>
      <c r="F94" s="569"/>
      <c r="G94" s="569"/>
    </row>
    <row r="95" spans="1:11" ht="30" customHeight="1">
      <c r="A95" s="832" t="s">
        <v>182</v>
      </c>
      <c r="B95" s="791"/>
      <c r="C95" s="791"/>
      <c r="D95" s="791"/>
      <c r="E95" s="791"/>
      <c r="F95" s="791"/>
      <c r="G95" s="791"/>
    </row>
    <row r="96" spans="1:11" s="42" customFormat="1" ht="6" customHeight="1">
      <c r="A96" s="572" t="s">
        <v>40</v>
      </c>
      <c r="B96" s="570"/>
      <c r="C96" s="570"/>
      <c r="D96" s="570"/>
      <c r="E96" s="570"/>
      <c r="F96" s="570"/>
      <c r="G96" s="570"/>
      <c r="H96" s="570"/>
      <c r="I96" s="570"/>
      <c r="J96" s="570"/>
      <c r="K96" s="107"/>
    </row>
    <row r="97" spans="1:11" ht="12.75" customHeight="1">
      <c r="A97" s="832" t="s">
        <v>183</v>
      </c>
      <c r="B97" s="791"/>
      <c r="C97" s="791"/>
      <c r="D97" s="791"/>
      <c r="E97" s="791"/>
      <c r="F97" s="791"/>
      <c r="G97" s="791"/>
    </row>
    <row r="98" spans="1:11" s="42" customFormat="1" ht="6" customHeight="1">
      <c r="A98" s="572" t="s">
        <v>40</v>
      </c>
      <c r="B98" s="570"/>
      <c r="C98" s="570"/>
      <c r="D98" s="570"/>
      <c r="E98" s="570"/>
      <c r="F98" s="567"/>
      <c r="G98" s="567"/>
      <c r="H98" s="570"/>
      <c r="I98" s="570"/>
      <c r="J98" s="570"/>
      <c r="K98" s="107"/>
    </row>
    <row r="99" spans="1:11" ht="12.75" customHeight="1">
      <c r="A99" s="832" t="s">
        <v>184</v>
      </c>
      <c r="B99" s="791"/>
      <c r="C99" s="791"/>
      <c r="D99" s="791"/>
      <c r="E99" s="791"/>
      <c r="F99" s="791"/>
      <c r="G99" s="791"/>
    </row>
    <row r="100" spans="1:11" s="42" customFormat="1" ht="6" customHeight="1">
      <c r="A100" s="572" t="s">
        <v>40</v>
      </c>
      <c r="B100" s="570"/>
      <c r="C100" s="570"/>
      <c r="D100" s="570"/>
      <c r="E100" s="570"/>
      <c r="F100" s="567"/>
      <c r="G100" s="567"/>
      <c r="H100" s="570"/>
      <c r="I100" s="570"/>
      <c r="J100" s="570"/>
      <c r="K100" s="107"/>
    </row>
    <row r="101" spans="1:11" s="42" customFormat="1" ht="12.75" customHeight="1">
      <c r="A101" s="776" t="s">
        <v>200</v>
      </c>
      <c r="B101" s="776"/>
      <c r="C101" s="776"/>
      <c r="D101" s="776"/>
      <c r="E101" s="776"/>
      <c r="F101" s="776"/>
      <c r="G101" s="776"/>
      <c r="H101" s="4"/>
      <c r="I101" s="4"/>
      <c r="J101" s="4"/>
      <c r="K101" s="4"/>
    </row>
  </sheetData>
  <mergeCells count="12">
    <mergeCell ref="K1:N1"/>
    <mergeCell ref="A2:G2"/>
    <mergeCell ref="A5:E5"/>
    <mergeCell ref="A20:E20"/>
    <mergeCell ref="A35:E35"/>
    <mergeCell ref="A99:G99"/>
    <mergeCell ref="A101:G101"/>
    <mergeCell ref="A50:E50"/>
    <mergeCell ref="A65:E65"/>
    <mergeCell ref="A80:E80"/>
    <mergeCell ref="A95:G95"/>
    <mergeCell ref="A97:G97"/>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58" orientation="portrait" r:id="rId1"/>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59"/>
  <sheetViews>
    <sheetView zoomScaleNormal="100" workbookViewId="0">
      <pane ySplit="3" topLeftCell="A34" activePane="bottomLeft" state="frozen"/>
      <selection activeCell="A17" sqref="A17:XFD18"/>
      <selection pane="bottomLeft" activeCell="B63" sqref="B63"/>
    </sheetView>
  </sheetViews>
  <sheetFormatPr defaultColWidth="8.85546875" defaultRowHeight="12.75"/>
  <cols>
    <col min="1" max="1" width="12.7109375" style="4" customWidth="1"/>
    <col min="2" max="2" width="8.7109375" style="4" customWidth="1"/>
    <col min="3" max="5" width="24.7109375" style="4" customWidth="1"/>
    <col min="6" max="26" width="8.7109375" style="4" customWidth="1"/>
    <col min="27" max="16384" width="8.85546875" style="4"/>
  </cols>
  <sheetData>
    <row r="1" spans="1:14" s="94" customFormat="1" ht="30" customHeight="1">
      <c r="A1" s="142"/>
      <c r="B1" s="573"/>
      <c r="C1" s="573"/>
      <c r="D1" s="573"/>
      <c r="E1" s="573"/>
      <c r="F1" s="573"/>
      <c r="G1" s="573"/>
      <c r="H1" s="573"/>
      <c r="I1" s="573"/>
      <c r="J1" s="573"/>
      <c r="K1" s="774" t="s">
        <v>354</v>
      </c>
      <c r="L1" s="775"/>
      <c r="M1" s="775"/>
      <c r="N1" s="817"/>
    </row>
    <row r="2" spans="1:14" s="148" customFormat="1" ht="30" customHeight="1">
      <c r="A2" s="786" t="s">
        <v>379</v>
      </c>
      <c r="B2" s="786"/>
      <c r="C2" s="803"/>
      <c r="D2" s="803"/>
      <c r="E2" s="818"/>
    </row>
    <row r="3" spans="1:14" s="567" customFormat="1" ht="42.95" customHeight="1">
      <c r="B3" s="571" t="s">
        <v>10</v>
      </c>
      <c r="C3" s="565" t="s">
        <v>195</v>
      </c>
      <c r="D3" s="565" t="s">
        <v>175</v>
      </c>
      <c r="E3" s="565" t="s">
        <v>196</v>
      </c>
    </row>
    <row r="4" spans="1:14" ht="6" customHeight="1">
      <c r="A4" s="415" t="s">
        <v>40</v>
      </c>
      <c r="B4" s="416"/>
      <c r="C4" s="417"/>
      <c r="D4" s="417"/>
      <c r="E4" s="418"/>
    </row>
    <row r="5" spans="1:14" ht="15" customHeight="1">
      <c r="A5" s="887" t="s">
        <v>6</v>
      </c>
      <c r="B5" s="791"/>
      <c r="C5" s="791"/>
      <c r="D5" s="791"/>
      <c r="E5" s="791"/>
    </row>
    <row r="6" spans="1:14" ht="12.75" customHeight="1">
      <c r="A6" s="17" t="s">
        <v>105</v>
      </c>
      <c r="B6" s="58">
        <v>1762</v>
      </c>
      <c r="C6" s="59">
        <v>88.336293664890505</v>
      </c>
      <c r="D6" s="59">
        <v>45.325443786982198</v>
      </c>
      <c r="E6" s="60">
        <v>6.3496776448173193</v>
      </c>
    </row>
    <row r="7" spans="1:14" ht="12.75" customHeight="1">
      <c r="A7" s="17" t="s">
        <v>106</v>
      </c>
      <c r="B7" s="58">
        <v>1218</v>
      </c>
      <c r="C7" s="59">
        <v>89.987080103359204</v>
      </c>
      <c r="D7" s="59">
        <v>50.355526826115103</v>
      </c>
      <c r="E7" s="60">
        <v>6.9999150001704198</v>
      </c>
    </row>
    <row r="8" spans="1:14" ht="12.75" customHeight="1">
      <c r="A8" s="17" t="s">
        <v>107</v>
      </c>
      <c r="B8" s="58">
        <v>1491</v>
      </c>
      <c r="C8" s="59">
        <v>87.763426240652606</v>
      </c>
      <c r="D8" s="59">
        <v>48.266485384092498</v>
      </c>
      <c r="E8" s="60">
        <v>5.8931375801168215</v>
      </c>
    </row>
    <row r="9" spans="1:14" ht="12.75" customHeight="1">
      <c r="A9" s="17" t="s">
        <v>108</v>
      </c>
      <c r="B9" s="58">
        <v>1629</v>
      </c>
      <c r="C9" s="59">
        <v>83.9579224194609</v>
      </c>
      <c r="D9" s="59">
        <v>43.5239973701512</v>
      </c>
      <c r="E9" s="60">
        <v>5.2921815930894853</v>
      </c>
    </row>
    <row r="10" spans="1:14" ht="12.75" customHeight="1">
      <c r="A10" s="17" t="s">
        <v>109</v>
      </c>
      <c r="B10" s="58">
        <v>1673</v>
      </c>
      <c r="C10" s="59">
        <v>80.118798507478658</v>
      </c>
      <c r="D10" s="59">
        <v>30.616647424888701</v>
      </c>
      <c r="E10" s="60">
        <v>3.8226681843043071</v>
      </c>
      <c r="I10" s="6"/>
    </row>
    <row r="11" spans="1:14" ht="12.75" customHeight="1">
      <c r="A11" s="4" t="s">
        <v>378</v>
      </c>
      <c r="B11" s="58">
        <v>1277</v>
      </c>
      <c r="C11" s="59">
        <v>79.091202002499998</v>
      </c>
      <c r="D11" s="59">
        <v>28.245132999999999</v>
      </c>
      <c r="E11" s="59">
        <v>3.6249099999999999</v>
      </c>
      <c r="I11" s="6"/>
    </row>
    <row r="12" spans="1:14" ht="6" customHeight="1">
      <c r="A12" s="10"/>
      <c r="B12" s="10"/>
      <c r="C12" s="152"/>
      <c r="D12" s="153"/>
      <c r="E12" s="12"/>
    </row>
    <row r="13" spans="1:14" ht="15" customHeight="1">
      <c r="A13" s="887" t="s">
        <v>7</v>
      </c>
      <c r="B13" s="791"/>
      <c r="C13" s="791"/>
      <c r="D13" s="791"/>
      <c r="E13" s="791"/>
    </row>
    <row r="14" spans="1:14" ht="12.75" customHeight="1">
      <c r="A14" s="17" t="s">
        <v>105</v>
      </c>
      <c r="B14" s="61">
        <v>1536</v>
      </c>
      <c r="C14" s="19">
        <v>90.1715039577836</v>
      </c>
      <c r="D14" s="19">
        <v>46.5699208443272</v>
      </c>
      <c r="E14" s="19">
        <v>5.703819641729484</v>
      </c>
    </row>
    <row r="15" spans="1:14" ht="12.75" customHeight="1">
      <c r="A15" s="17" t="s">
        <v>106</v>
      </c>
      <c r="B15" s="61">
        <v>1374</v>
      </c>
      <c r="C15" s="19">
        <v>89.139941690962104</v>
      </c>
      <c r="D15" s="19">
        <v>47.813411078717202</v>
      </c>
      <c r="E15" s="19">
        <v>6.3989024083580039</v>
      </c>
    </row>
    <row r="16" spans="1:14" ht="12.75" customHeight="1">
      <c r="A16" s="17" t="s">
        <v>107</v>
      </c>
      <c r="B16" s="61">
        <v>1343</v>
      </c>
      <c r="C16" s="19">
        <v>89.778794813119802</v>
      </c>
      <c r="D16" s="19">
        <v>48.207475209763501</v>
      </c>
      <c r="E16" s="19">
        <v>5.7389999999999999</v>
      </c>
    </row>
    <row r="17" spans="1:14" ht="12.75" customHeight="1">
      <c r="A17" s="17" t="s">
        <v>108</v>
      </c>
      <c r="B17" s="61">
        <v>1449</v>
      </c>
      <c r="C17" s="19">
        <v>84.060269627279894</v>
      </c>
      <c r="D17" s="19">
        <v>42.857142857142897</v>
      </c>
      <c r="E17" s="19">
        <v>4.7732999999999999</v>
      </c>
    </row>
    <row r="18" spans="1:14" ht="12.75" customHeight="1">
      <c r="A18" s="17" t="s">
        <v>109</v>
      </c>
      <c r="B18" s="61">
        <v>1328</v>
      </c>
      <c r="C18" s="19">
        <v>80.381204178101072</v>
      </c>
      <c r="D18" s="19">
        <v>31.780811114410302</v>
      </c>
      <c r="E18" s="19">
        <v>3.5470825897343188</v>
      </c>
    </row>
    <row r="19" spans="1:14" ht="12.75" customHeight="1">
      <c r="A19" s="4" t="s">
        <v>378</v>
      </c>
      <c r="B19" s="58">
        <v>1546</v>
      </c>
      <c r="C19" s="59">
        <v>78.444017197201234</v>
      </c>
      <c r="D19" s="59">
        <v>28.482330000000001</v>
      </c>
      <c r="E19" s="59">
        <v>3.166976</v>
      </c>
    </row>
    <row r="20" spans="1:14" ht="6" customHeight="1">
      <c r="A20" s="11"/>
      <c r="B20" s="11"/>
      <c r="C20" s="152"/>
      <c r="D20" s="153"/>
      <c r="E20" s="12"/>
    </row>
    <row r="21" spans="1:14" ht="15" customHeight="1">
      <c r="A21" s="887" t="s">
        <v>8</v>
      </c>
      <c r="B21" s="791"/>
      <c r="C21" s="791"/>
      <c r="D21" s="791"/>
      <c r="E21" s="791"/>
    </row>
    <row r="22" spans="1:14" ht="12.75" customHeight="1">
      <c r="A22" s="17" t="s">
        <v>105</v>
      </c>
      <c r="B22" s="61">
        <v>1398</v>
      </c>
      <c r="C22" s="19">
        <v>92.073170731707293</v>
      </c>
      <c r="D22" s="19">
        <v>47.473867595818803</v>
      </c>
      <c r="E22" s="19">
        <v>7.0485272852176672</v>
      </c>
      <c r="N22" s="4" t="s">
        <v>70</v>
      </c>
    </row>
    <row r="23" spans="1:14" ht="12.75" customHeight="1">
      <c r="A23" s="17" t="s">
        <v>106</v>
      </c>
      <c r="B23" s="61">
        <v>1381</v>
      </c>
      <c r="C23" s="19">
        <v>89.893100097181701</v>
      </c>
      <c r="D23" s="19">
        <v>46.841593780369301</v>
      </c>
      <c r="E23" s="19">
        <v>7.0171960360509056</v>
      </c>
    </row>
    <row r="24" spans="1:14" ht="12.75" customHeight="1">
      <c r="A24" s="17" t="s">
        <v>107</v>
      </c>
      <c r="B24" s="61">
        <v>1072</v>
      </c>
      <c r="C24" s="19">
        <v>88.924387646432393</v>
      </c>
      <c r="D24" s="19">
        <v>47.390841320553797</v>
      </c>
      <c r="E24" s="19">
        <v>7.0239000000000003</v>
      </c>
    </row>
    <row r="25" spans="1:14" ht="12.75" customHeight="1">
      <c r="A25" s="17" t="s">
        <v>108</v>
      </c>
      <c r="B25" s="61">
        <v>1075</v>
      </c>
      <c r="C25" s="19">
        <v>87.301587301587304</v>
      </c>
      <c r="D25" s="19">
        <v>48.8888888888889</v>
      </c>
      <c r="E25" s="19">
        <v>6.0743</v>
      </c>
    </row>
    <row r="26" spans="1:14" ht="12.75" customHeight="1">
      <c r="A26" s="17" t="s">
        <v>109</v>
      </c>
      <c r="B26" s="61">
        <v>1191</v>
      </c>
      <c r="C26" s="19">
        <v>79.535104675044835</v>
      </c>
      <c r="D26" s="19">
        <v>36.805990570521999</v>
      </c>
      <c r="E26" s="19">
        <v>5.280327202033396</v>
      </c>
    </row>
    <row r="27" spans="1:14" ht="12.75" customHeight="1">
      <c r="A27" s="4" t="s">
        <v>378</v>
      </c>
      <c r="B27" s="58">
        <v>1243</v>
      </c>
      <c r="C27" s="59">
        <v>79.055172232123596</v>
      </c>
      <c r="D27" s="59">
        <v>30.655722000000001</v>
      </c>
      <c r="E27" s="59">
        <v>4.1288260000000001</v>
      </c>
    </row>
    <row r="28" spans="1:14" ht="6" customHeight="1">
      <c r="A28" s="11"/>
      <c r="B28" s="11"/>
      <c r="C28" s="152"/>
      <c r="D28" s="153"/>
      <c r="E28" s="12"/>
    </row>
    <row r="29" spans="1:14" ht="15" customHeight="1">
      <c r="A29" s="887" t="s">
        <v>9</v>
      </c>
      <c r="B29" s="791"/>
      <c r="C29" s="791"/>
      <c r="D29" s="791"/>
      <c r="E29" s="791"/>
    </row>
    <row r="30" spans="1:14" ht="12.75" customHeight="1">
      <c r="A30" s="17" t="s">
        <v>105</v>
      </c>
      <c r="B30" s="61">
        <v>1457</v>
      </c>
      <c r="C30" s="19">
        <v>89.533995416348404</v>
      </c>
      <c r="D30" s="19">
        <v>46.447669977081702</v>
      </c>
      <c r="E30" s="19">
        <v>6.1546317001824926</v>
      </c>
    </row>
    <row r="31" spans="1:14" ht="12.75" customHeight="1">
      <c r="A31" s="17" t="s">
        <v>106</v>
      </c>
      <c r="B31" s="61">
        <v>1380</v>
      </c>
      <c r="C31" s="19">
        <v>88.031222896790993</v>
      </c>
      <c r="D31" s="19">
        <v>48.222029488291398</v>
      </c>
      <c r="E31" s="19">
        <v>5.8261430229377371</v>
      </c>
    </row>
    <row r="32" spans="1:14" ht="12.75" customHeight="1">
      <c r="A32" s="17" t="s">
        <v>107</v>
      </c>
      <c r="B32" s="61">
        <v>1282</v>
      </c>
      <c r="C32" s="19">
        <v>87.030075187969899</v>
      </c>
      <c r="D32" s="19">
        <v>48.3537158984008</v>
      </c>
      <c r="E32" s="19">
        <v>5.2901188110646169</v>
      </c>
    </row>
    <row r="33" spans="1:5" ht="12.75" customHeight="1">
      <c r="A33" s="17" t="s">
        <v>108</v>
      </c>
      <c r="B33" s="61">
        <v>1160</v>
      </c>
      <c r="C33" s="19">
        <v>86.268939393939405</v>
      </c>
      <c r="D33" s="19">
        <v>45.359848484848499</v>
      </c>
      <c r="E33" s="19">
        <v>5.5819641433003939</v>
      </c>
    </row>
    <row r="34" spans="1:5" ht="12.75" customHeight="1">
      <c r="A34" s="17" t="s">
        <v>109</v>
      </c>
      <c r="B34" s="61">
        <v>1345</v>
      </c>
      <c r="C34" s="19">
        <v>84.452628085262447</v>
      </c>
      <c r="D34" s="19">
        <v>31.692939894501698</v>
      </c>
      <c r="E34" s="19">
        <v>4.17194034912223</v>
      </c>
    </row>
    <row r="35" spans="1:5" ht="12.75" customHeight="1">
      <c r="A35" s="4" t="s">
        <v>378</v>
      </c>
      <c r="B35" s="58">
        <v>1346</v>
      </c>
      <c r="C35" s="59">
        <v>80.604834611134351</v>
      </c>
      <c r="D35" s="59">
        <v>30.422485999999999</v>
      </c>
      <c r="E35" s="59">
        <v>3.635656</v>
      </c>
    </row>
    <row r="36" spans="1:5" ht="6" customHeight="1">
      <c r="A36" s="11"/>
      <c r="B36" s="11"/>
      <c r="C36" s="152"/>
      <c r="D36" s="153"/>
      <c r="E36" s="12"/>
    </row>
    <row r="37" spans="1:5" ht="15" customHeight="1">
      <c r="A37" s="887" t="s">
        <v>3</v>
      </c>
      <c r="B37" s="791"/>
      <c r="C37" s="791"/>
      <c r="D37" s="791"/>
      <c r="E37" s="791"/>
    </row>
    <row r="38" spans="1:5" ht="12.75" customHeight="1">
      <c r="A38" s="17" t="s">
        <v>105</v>
      </c>
      <c r="B38" s="61">
        <v>1581</v>
      </c>
      <c r="C38" s="19">
        <v>89.855670103092805</v>
      </c>
      <c r="D38" s="19">
        <v>44.348184818481798</v>
      </c>
      <c r="E38" s="19">
        <v>5.5909928543598841</v>
      </c>
    </row>
    <row r="39" spans="1:5" ht="12.75" customHeight="1">
      <c r="A39" s="17" t="s">
        <v>106</v>
      </c>
      <c r="B39" s="61">
        <v>1684</v>
      </c>
      <c r="C39" s="19">
        <v>88.919796012980996</v>
      </c>
      <c r="D39" s="19">
        <v>47.009735744088999</v>
      </c>
      <c r="E39" s="19">
        <v>5.5426655987231577</v>
      </c>
    </row>
    <row r="40" spans="1:5" ht="12.75" customHeight="1">
      <c r="A40" s="17" t="s">
        <v>107</v>
      </c>
      <c r="B40" s="61">
        <v>1783</v>
      </c>
      <c r="C40" s="19">
        <v>85.600398604882898</v>
      </c>
      <c r="D40" s="19">
        <v>43.796711509715998</v>
      </c>
      <c r="E40" s="19">
        <v>4.7182000000000004</v>
      </c>
    </row>
    <row r="41" spans="1:5" ht="12.75" customHeight="1">
      <c r="A41" s="17" t="s">
        <v>108</v>
      </c>
      <c r="B41" s="61">
        <v>1131</v>
      </c>
      <c r="C41" s="19">
        <v>86.3243518047789</v>
      </c>
      <c r="D41" s="19">
        <v>45.422177009155597</v>
      </c>
      <c r="E41" s="19">
        <v>4.6320881313912938</v>
      </c>
    </row>
    <row r="42" spans="1:5" ht="12.75" customHeight="1">
      <c r="A42" s="17" t="s">
        <v>109</v>
      </c>
      <c r="B42" s="61">
        <v>1473</v>
      </c>
      <c r="C42" s="19">
        <v>81.382626076646119</v>
      </c>
      <c r="D42" s="19">
        <v>29.907015748870698</v>
      </c>
      <c r="E42" s="19">
        <v>3.2569992103718275</v>
      </c>
    </row>
    <row r="43" spans="1:5" ht="12.75" customHeight="1">
      <c r="A43" s="4" t="s">
        <v>378</v>
      </c>
      <c r="B43" s="58">
        <v>1417</v>
      </c>
      <c r="C43" s="59">
        <v>76.771815543686898</v>
      </c>
      <c r="D43" s="59">
        <v>23.984259999999999</v>
      </c>
      <c r="E43" s="59">
        <v>2.87249</v>
      </c>
    </row>
    <row r="44" spans="1:5" ht="6" customHeight="1">
      <c r="A44" s="11"/>
      <c r="B44" s="11"/>
      <c r="C44" s="152"/>
      <c r="D44" s="153"/>
      <c r="E44" s="12"/>
    </row>
    <row r="45" spans="1:5" ht="15" customHeight="1">
      <c r="A45" s="887" t="s">
        <v>4</v>
      </c>
      <c r="B45" s="791"/>
      <c r="C45" s="791"/>
      <c r="D45" s="791"/>
      <c r="E45" s="791"/>
    </row>
    <row r="46" spans="1:5" ht="12.75" customHeight="1">
      <c r="A46" s="17" t="s">
        <v>105</v>
      </c>
      <c r="B46" s="61">
        <v>1263</v>
      </c>
      <c r="C46" s="19">
        <v>83.076923076923094</v>
      </c>
      <c r="D46" s="19">
        <v>37.431394072447901</v>
      </c>
      <c r="E46" s="19">
        <v>4.201417220507242</v>
      </c>
    </row>
    <row r="47" spans="1:5" ht="12.75" customHeight="1">
      <c r="A47" s="17" t="s">
        <v>106</v>
      </c>
      <c r="B47" s="61">
        <v>1033</v>
      </c>
      <c r="C47" s="19">
        <v>85.960591133004897</v>
      </c>
      <c r="D47" s="19">
        <v>41.4514145141451</v>
      </c>
      <c r="E47" s="19">
        <v>5.202845247299158</v>
      </c>
    </row>
    <row r="48" spans="1:5" ht="12.75" customHeight="1">
      <c r="A48" s="17" t="s">
        <v>107</v>
      </c>
      <c r="B48" s="61">
        <v>827</v>
      </c>
      <c r="C48" s="19">
        <v>82.388059701492494</v>
      </c>
      <c r="D48" s="19">
        <v>39.402985074626898</v>
      </c>
      <c r="E48" s="19">
        <v>4.3102810028377396</v>
      </c>
    </row>
    <row r="49" spans="1:11" ht="12.75" customHeight="1">
      <c r="A49" s="17" t="s">
        <v>108</v>
      </c>
      <c r="B49" s="61">
        <v>1007</v>
      </c>
      <c r="C49" s="19">
        <v>83.024251069900103</v>
      </c>
      <c r="D49" s="19">
        <v>43.794579172610597</v>
      </c>
      <c r="E49" s="19">
        <v>4.7819941957545664</v>
      </c>
    </row>
    <row r="50" spans="1:11" ht="12.75" customHeight="1">
      <c r="A50" s="17" t="s">
        <v>109</v>
      </c>
      <c r="B50" s="61">
        <v>1039</v>
      </c>
      <c r="C50" s="19">
        <v>79.528793231913156</v>
      </c>
      <c r="D50" s="19">
        <v>31.067197432220599</v>
      </c>
      <c r="E50" s="19">
        <v>3.7333674316603194</v>
      </c>
    </row>
    <row r="51" spans="1:11" ht="12.75" customHeight="1">
      <c r="A51" s="4" t="s">
        <v>378</v>
      </c>
      <c r="B51" s="58">
        <v>1208</v>
      </c>
      <c r="C51" s="59">
        <v>72.815696398699885</v>
      </c>
      <c r="D51" s="59">
        <v>23.6449353395369</v>
      </c>
      <c r="E51" s="59">
        <v>2.5226660000000001</v>
      </c>
    </row>
    <row r="52" spans="1:11" ht="6" customHeight="1">
      <c r="A52" s="293"/>
      <c r="B52" s="293"/>
      <c r="C52" s="293"/>
      <c r="D52" s="293"/>
      <c r="E52" s="293"/>
    </row>
    <row r="53" spans="1:11" ht="42.95" customHeight="1">
      <c r="A53" s="832" t="s">
        <v>182</v>
      </c>
      <c r="B53" s="791"/>
      <c r="C53" s="791"/>
      <c r="D53" s="791"/>
      <c r="E53" s="791"/>
    </row>
    <row r="54" spans="1:11" s="42" customFormat="1" ht="6" customHeight="1">
      <c r="A54" s="572" t="s">
        <v>40</v>
      </c>
      <c r="B54" s="570"/>
      <c r="C54" s="570"/>
      <c r="D54" s="570"/>
      <c r="E54" s="570"/>
      <c r="F54" s="570"/>
      <c r="G54" s="570"/>
      <c r="H54" s="570"/>
      <c r="I54" s="570"/>
      <c r="J54" s="570"/>
      <c r="K54" s="107"/>
    </row>
    <row r="55" spans="1:11" ht="30" customHeight="1">
      <c r="A55" s="832" t="s">
        <v>183</v>
      </c>
      <c r="B55" s="791"/>
      <c r="C55" s="791"/>
      <c r="D55" s="791"/>
      <c r="E55" s="791"/>
    </row>
    <row r="56" spans="1:11" s="42" customFormat="1" ht="6" customHeight="1">
      <c r="A56" s="572" t="s">
        <v>40</v>
      </c>
      <c r="B56" s="570"/>
      <c r="C56" s="570"/>
      <c r="D56" s="570"/>
      <c r="E56" s="570"/>
      <c r="F56" s="570"/>
      <c r="G56" s="570"/>
      <c r="H56" s="570"/>
      <c r="I56" s="570"/>
      <c r="J56" s="570"/>
      <c r="K56" s="107"/>
    </row>
    <row r="57" spans="1:11" ht="30" customHeight="1">
      <c r="A57" s="832" t="s">
        <v>184</v>
      </c>
      <c r="B57" s="791"/>
      <c r="C57" s="791"/>
      <c r="D57" s="791"/>
      <c r="E57" s="791"/>
    </row>
    <row r="58" spans="1:11" s="42" customFormat="1" ht="6" customHeight="1">
      <c r="A58" s="572" t="s">
        <v>40</v>
      </c>
      <c r="B58" s="570"/>
      <c r="C58" s="570"/>
      <c r="D58" s="570"/>
      <c r="E58" s="570"/>
      <c r="F58" s="570"/>
      <c r="G58" s="570"/>
      <c r="H58" s="570"/>
      <c r="I58" s="570"/>
      <c r="J58" s="570"/>
      <c r="K58" s="107"/>
    </row>
    <row r="59" spans="1:11" s="42" customFormat="1" ht="12.75" customHeight="1">
      <c r="A59" s="776" t="s">
        <v>200</v>
      </c>
      <c r="B59" s="776"/>
      <c r="C59" s="801"/>
      <c r="D59" s="801"/>
      <c r="E59" s="793"/>
      <c r="F59" s="4"/>
      <c r="G59" s="4"/>
      <c r="H59" s="4"/>
      <c r="I59" s="4"/>
      <c r="J59" s="4"/>
      <c r="K59" s="4"/>
    </row>
  </sheetData>
  <mergeCells count="12">
    <mergeCell ref="A59:E59"/>
    <mergeCell ref="K1:N1"/>
    <mergeCell ref="A2:E2"/>
    <mergeCell ref="A5:E5"/>
    <mergeCell ref="A13:E13"/>
    <mergeCell ref="A21:E21"/>
    <mergeCell ref="A29:E29"/>
    <mergeCell ref="A37:E37"/>
    <mergeCell ref="A45:E45"/>
    <mergeCell ref="A53:E53"/>
    <mergeCell ref="A55:E55"/>
    <mergeCell ref="A57:E57"/>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91" orientation="portrait" r:id="rId1"/>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02"/>
  <sheetViews>
    <sheetView workbookViewId="0">
      <pane ySplit="3" topLeftCell="A73" activePane="bottomLeft" state="frozen"/>
      <selection activeCell="A17" sqref="A17:XFD18"/>
      <selection pane="bottomLeft" activeCell="H105" sqref="H105"/>
    </sheetView>
  </sheetViews>
  <sheetFormatPr defaultColWidth="9.140625" defaultRowHeight="12.75"/>
  <cols>
    <col min="1" max="1" width="12.7109375" style="4" customWidth="1"/>
    <col min="2" max="2" width="10.7109375" style="151" customWidth="1"/>
    <col min="3" max="5" width="10.7109375" style="567" customWidth="1"/>
    <col min="6" max="7" width="10.7109375" style="4" customWidth="1"/>
    <col min="8" max="26" width="8.7109375" style="20" customWidth="1"/>
    <col min="27" max="16384" width="9.140625" style="20"/>
  </cols>
  <sheetData>
    <row r="1" spans="1:14" s="94" customFormat="1" ht="30" customHeight="1">
      <c r="A1" s="142"/>
      <c r="B1" s="573"/>
      <c r="C1" s="573"/>
      <c r="D1" s="573"/>
      <c r="E1" s="573"/>
      <c r="F1" s="573"/>
      <c r="G1" s="573"/>
      <c r="H1" s="573"/>
      <c r="I1" s="573"/>
      <c r="J1" s="573"/>
      <c r="K1" s="774" t="s">
        <v>354</v>
      </c>
      <c r="L1" s="775"/>
      <c r="M1" s="775"/>
      <c r="N1" s="817"/>
    </row>
    <row r="2" spans="1:14" s="148" customFormat="1" ht="30" customHeight="1">
      <c r="A2" s="786" t="s">
        <v>380</v>
      </c>
      <c r="B2" s="786"/>
      <c r="C2" s="803"/>
      <c r="D2" s="803"/>
      <c r="E2" s="803"/>
      <c r="F2" s="803"/>
      <c r="G2" s="818"/>
    </row>
    <row r="3" spans="1:14" ht="54.95" customHeight="1">
      <c r="B3" s="72" t="s">
        <v>10</v>
      </c>
      <c r="C3" s="565" t="s">
        <v>127</v>
      </c>
      <c r="D3" s="565" t="s">
        <v>128</v>
      </c>
      <c r="E3" s="566" t="s">
        <v>129</v>
      </c>
      <c r="F3" s="565" t="s">
        <v>130</v>
      </c>
      <c r="G3" s="565" t="s">
        <v>131</v>
      </c>
    </row>
    <row r="4" spans="1:14" ht="6" customHeight="1">
      <c r="A4" s="411" t="s">
        <v>40</v>
      </c>
      <c r="B4" s="419"/>
      <c r="C4" s="420"/>
      <c r="D4" s="421"/>
      <c r="E4" s="420"/>
      <c r="F4" s="420"/>
      <c r="G4" s="420"/>
    </row>
    <row r="5" spans="1:14" ht="15" customHeight="1">
      <c r="A5" s="887" t="s">
        <v>6</v>
      </c>
      <c r="B5" s="791"/>
      <c r="C5" s="791"/>
      <c r="D5" s="791"/>
      <c r="E5" s="791"/>
      <c r="F5" s="791"/>
      <c r="G5" s="791"/>
    </row>
    <row r="6" spans="1:14" ht="12.75" customHeight="1">
      <c r="A6" s="16" t="s">
        <v>176</v>
      </c>
      <c r="B6" s="61">
        <v>2006</v>
      </c>
      <c r="C6" s="18">
        <v>16.101921963828399</v>
      </c>
      <c r="D6" s="47" t="s">
        <v>38</v>
      </c>
      <c r="E6" s="18">
        <v>4.8769909941067127</v>
      </c>
      <c r="F6" s="18">
        <v>0.83894930319872663</v>
      </c>
      <c r="G6" s="18">
        <v>5.3671244562128964</v>
      </c>
    </row>
    <row r="7" spans="1:14" ht="12.75" customHeight="1">
      <c r="A7" s="16" t="s">
        <v>177</v>
      </c>
      <c r="B7" s="61">
        <v>1866</v>
      </c>
      <c r="C7" s="18">
        <v>16.432513666035121</v>
      </c>
      <c r="D7" s="47" t="s">
        <v>38</v>
      </c>
      <c r="E7" s="18">
        <v>4.6909022019784574</v>
      </c>
      <c r="F7" s="18">
        <v>0.85207645124149634</v>
      </c>
      <c r="G7" s="18">
        <v>6.2533333918980434</v>
      </c>
    </row>
    <row r="8" spans="1:14" ht="12.75" customHeight="1">
      <c r="A8" s="16" t="s">
        <v>178</v>
      </c>
      <c r="B8" s="61">
        <v>1964</v>
      </c>
      <c r="C8" s="18">
        <v>15.213217928224921</v>
      </c>
      <c r="D8" s="47" t="s">
        <v>38</v>
      </c>
      <c r="E8" s="18">
        <v>6.162042164953629</v>
      </c>
      <c r="F8" s="18">
        <v>1.275351455171762</v>
      </c>
      <c r="G8" s="18">
        <v>9.6368741678417198</v>
      </c>
    </row>
    <row r="9" spans="1:14" ht="12.75" customHeight="1">
      <c r="A9" s="16" t="s">
        <v>179</v>
      </c>
      <c r="B9" s="61">
        <v>1649</v>
      </c>
      <c r="C9" s="18">
        <v>13.603475012361821</v>
      </c>
      <c r="D9" s="47" t="s">
        <v>38</v>
      </c>
      <c r="E9" s="18">
        <v>8.8232800801163975</v>
      </c>
      <c r="F9" s="18">
        <v>1.7558810334337063</v>
      </c>
      <c r="G9" s="18">
        <v>12.151972245361925</v>
      </c>
    </row>
    <row r="10" spans="1:14" ht="12.75" customHeight="1">
      <c r="A10" s="16" t="s">
        <v>180</v>
      </c>
      <c r="B10" s="61">
        <v>1583</v>
      </c>
      <c r="C10" s="18">
        <v>11.833571146662598</v>
      </c>
      <c r="D10" s="18">
        <v>3.931120533849751</v>
      </c>
      <c r="E10" s="18">
        <v>9.5443731462473114</v>
      </c>
      <c r="F10" s="18">
        <v>2.7166345073569422</v>
      </c>
      <c r="G10" s="18">
        <v>14.757703923338909</v>
      </c>
    </row>
    <row r="11" spans="1:14" ht="12.75" customHeight="1">
      <c r="A11" s="16" t="s">
        <v>190</v>
      </c>
      <c r="B11" s="61">
        <v>1878</v>
      </c>
      <c r="C11" s="18">
        <v>8.8851664635080692</v>
      </c>
      <c r="D11" s="18">
        <v>6.0987230534682659</v>
      </c>
      <c r="E11" s="18">
        <v>10.458876790538088</v>
      </c>
      <c r="F11" s="18">
        <v>3.1522032917033851</v>
      </c>
      <c r="G11" s="18">
        <v>13.296546562921149</v>
      </c>
    </row>
    <row r="12" spans="1:14" ht="12.75" customHeight="1">
      <c r="A12" s="16" t="s">
        <v>181</v>
      </c>
      <c r="B12" s="61">
        <v>2011</v>
      </c>
      <c r="C12" s="18">
        <v>8.1007722750282536</v>
      </c>
      <c r="D12" s="18">
        <v>7.5084043912626255</v>
      </c>
      <c r="E12" s="18">
        <v>9.7098258603859744</v>
      </c>
      <c r="F12" s="18">
        <v>3.1060170892619618</v>
      </c>
      <c r="G12" s="18">
        <v>10.15453790698681</v>
      </c>
    </row>
    <row r="13" spans="1:14" ht="12.75" customHeight="1">
      <c r="A13" s="16" t="s">
        <v>105</v>
      </c>
      <c r="B13" s="61">
        <v>2136</v>
      </c>
      <c r="C13" s="18">
        <v>6.7380233626678345</v>
      </c>
      <c r="D13" s="18">
        <v>5.5118232057030454</v>
      </c>
      <c r="E13" s="18">
        <v>8.0268897823253695</v>
      </c>
      <c r="F13" s="18">
        <v>2.8245538177517151</v>
      </c>
      <c r="G13" s="18">
        <v>10.916977201796142</v>
      </c>
    </row>
    <row r="14" spans="1:14" ht="12.75" customHeight="1">
      <c r="A14" s="16" t="s">
        <v>106</v>
      </c>
      <c r="B14" s="61">
        <v>1797</v>
      </c>
      <c r="C14" s="18">
        <v>6.4566740680297112</v>
      </c>
      <c r="D14" s="18">
        <v>4.7636183984577904</v>
      </c>
      <c r="E14" s="18">
        <v>7.4636167292980877</v>
      </c>
      <c r="F14" s="18">
        <v>2.2517573959503001</v>
      </c>
      <c r="G14" s="18">
        <v>10.105717975070215</v>
      </c>
      <c r="J14" s="20" t="s">
        <v>70</v>
      </c>
    </row>
    <row r="15" spans="1:14" ht="12.75" customHeight="1">
      <c r="A15" s="16" t="s">
        <v>107</v>
      </c>
      <c r="B15" s="61">
        <v>1981</v>
      </c>
      <c r="C15" s="18">
        <v>7.3881248859536228</v>
      </c>
      <c r="D15" s="18">
        <v>1.8348572123299094</v>
      </c>
      <c r="E15" s="18">
        <v>10.384505595295989</v>
      </c>
      <c r="F15" s="18">
        <v>3.2705745729717517</v>
      </c>
      <c r="G15" s="18">
        <v>13.486730983713397</v>
      </c>
    </row>
    <row r="16" spans="1:14" ht="12.75" customHeight="1">
      <c r="A16" s="16" t="s">
        <v>108</v>
      </c>
      <c r="B16" s="61">
        <v>1861</v>
      </c>
      <c r="C16" s="18">
        <v>7.6585626378556855</v>
      </c>
      <c r="D16" s="18">
        <v>2.9892608901485356</v>
      </c>
      <c r="E16" s="18">
        <v>10.766772259859636</v>
      </c>
      <c r="F16" s="18">
        <v>2.8785174767671076</v>
      </c>
      <c r="G16" s="18">
        <v>12.675594158443301</v>
      </c>
    </row>
    <row r="17" spans="1:7" ht="12.75" customHeight="1">
      <c r="A17" s="16" t="s">
        <v>109</v>
      </c>
      <c r="B17" s="61">
        <v>1884</v>
      </c>
      <c r="C17" s="18">
        <v>4.2126469495733625</v>
      </c>
      <c r="D17" s="18">
        <v>2.2290308666104921</v>
      </c>
      <c r="E17" s="18">
        <v>8.4258923359565774</v>
      </c>
      <c r="F17" s="18">
        <v>2.3836922447939641</v>
      </c>
      <c r="G17" s="18">
        <v>12.771423998522687</v>
      </c>
    </row>
    <row r="18" spans="1:7" ht="12.75" customHeight="1">
      <c r="A18" s="4" t="s">
        <v>378</v>
      </c>
      <c r="B18" s="57">
        <v>1559</v>
      </c>
      <c r="C18" s="18">
        <v>3.4013599737994569</v>
      </c>
      <c r="D18" s="18">
        <v>1.5453117921018631</v>
      </c>
      <c r="E18" s="18">
        <v>10.175692</v>
      </c>
      <c r="F18" s="18">
        <v>3.2135247496034367</v>
      </c>
      <c r="G18" s="18">
        <v>15.318051899224869</v>
      </c>
    </row>
    <row r="19" spans="1:7" ht="6" customHeight="1">
      <c r="A19" s="10"/>
      <c r="B19" s="62"/>
      <c r="C19" s="12"/>
      <c r="D19" s="18"/>
      <c r="E19" s="18"/>
      <c r="F19" s="18"/>
      <c r="G19" s="18"/>
    </row>
    <row r="20" spans="1:7" ht="15" customHeight="1">
      <c r="A20" s="887" t="s">
        <v>7</v>
      </c>
      <c r="B20" s="791"/>
      <c r="C20" s="791"/>
      <c r="D20" s="791"/>
      <c r="E20" s="791"/>
      <c r="F20" s="791"/>
      <c r="G20" s="791"/>
    </row>
    <row r="21" spans="1:7" ht="12.75" customHeight="1">
      <c r="A21" s="16" t="s">
        <v>176</v>
      </c>
      <c r="B21" s="61">
        <v>1791</v>
      </c>
      <c r="C21" s="18">
        <v>12.814919581778783</v>
      </c>
      <c r="D21" s="47" t="s">
        <v>38</v>
      </c>
      <c r="E21" s="18">
        <v>3.5077120300828999</v>
      </c>
      <c r="F21" s="18">
        <v>0.78710811677075343</v>
      </c>
      <c r="G21" s="18">
        <v>4.8238523545513221</v>
      </c>
    </row>
    <row r="22" spans="1:7" ht="12.75" customHeight="1">
      <c r="A22" s="16" t="s">
        <v>177</v>
      </c>
      <c r="B22" s="61">
        <v>1863</v>
      </c>
      <c r="C22" s="18">
        <v>14.498719248387069</v>
      </c>
      <c r="D22" s="47" t="s">
        <v>38</v>
      </c>
      <c r="E22" s="18">
        <v>3.5432220974052249</v>
      </c>
      <c r="F22" s="18">
        <v>0.65042842861635231</v>
      </c>
      <c r="G22" s="18">
        <v>4.4014341542855151</v>
      </c>
    </row>
    <row r="23" spans="1:7" ht="12.75" customHeight="1">
      <c r="A23" s="16" t="s">
        <v>178</v>
      </c>
      <c r="B23" s="61">
        <v>1976</v>
      </c>
      <c r="C23" s="18">
        <v>14.194168507969096</v>
      </c>
      <c r="D23" s="47" t="s">
        <v>38</v>
      </c>
      <c r="E23" s="18">
        <v>4.2259281741446717</v>
      </c>
      <c r="F23" s="18">
        <v>0.60980445242793124</v>
      </c>
      <c r="G23" s="18">
        <v>6.4152320150851692</v>
      </c>
    </row>
    <row r="24" spans="1:7" ht="12.75" customHeight="1">
      <c r="A24" s="16" t="s">
        <v>179</v>
      </c>
      <c r="B24" s="61">
        <v>2036</v>
      </c>
      <c r="C24" s="18">
        <v>12.316013325695966</v>
      </c>
      <c r="D24" s="47" t="s">
        <v>38</v>
      </c>
      <c r="E24" s="18">
        <v>5.9014587523094466</v>
      </c>
      <c r="F24" s="18">
        <v>1.5510085029378933</v>
      </c>
      <c r="G24" s="18">
        <v>11.383971674980229</v>
      </c>
    </row>
    <row r="25" spans="1:7" ht="12.75" customHeight="1">
      <c r="A25" s="16" t="s">
        <v>180</v>
      </c>
      <c r="B25" s="61">
        <v>1936</v>
      </c>
      <c r="C25" s="18">
        <v>12.374233287922328</v>
      </c>
      <c r="D25" s="18">
        <v>4.8953958162060909</v>
      </c>
      <c r="E25" s="18">
        <v>9.004059925085361</v>
      </c>
      <c r="F25" s="18">
        <v>3.194863462947791</v>
      </c>
      <c r="G25" s="18">
        <v>13.312675089519734</v>
      </c>
    </row>
    <row r="26" spans="1:7" ht="12.75" customHeight="1">
      <c r="A26" s="16" t="s">
        <v>190</v>
      </c>
      <c r="B26" s="61">
        <v>1762</v>
      </c>
      <c r="C26" s="18">
        <v>10.620837747216601</v>
      </c>
      <c r="D26" s="18">
        <v>8.1915434543218666</v>
      </c>
      <c r="E26" s="18">
        <v>8.3790886019348463</v>
      </c>
      <c r="F26" s="18">
        <v>2.5909927120620537</v>
      </c>
      <c r="G26" s="18">
        <v>10.702099904877784</v>
      </c>
    </row>
    <row r="27" spans="1:7" ht="12.75" customHeight="1">
      <c r="A27" s="16" t="s">
        <v>181</v>
      </c>
      <c r="B27" s="61">
        <v>1742</v>
      </c>
      <c r="C27" s="18">
        <v>7.6809678947427464</v>
      </c>
      <c r="D27" s="18">
        <v>7.0399894708648256</v>
      </c>
      <c r="E27" s="18">
        <v>7.4080108800877325</v>
      </c>
      <c r="F27" s="18">
        <v>2.3515740079271756</v>
      </c>
      <c r="G27" s="18">
        <v>9.4037164639110458</v>
      </c>
    </row>
    <row r="28" spans="1:7" ht="12.75" customHeight="1">
      <c r="A28" s="16" t="s">
        <v>105</v>
      </c>
      <c r="B28" s="61">
        <v>1825</v>
      </c>
      <c r="C28" s="18">
        <v>5.9155658603324932</v>
      </c>
      <c r="D28" s="18">
        <v>7.2850661286423808</v>
      </c>
      <c r="E28" s="18">
        <v>6.8609436521375073</v>
      </c>
      <c r="F28" s="18">
        <v>2.6779275548282699</v>
      </c>
      <c r="G28" s="18">
        <v>8.4122727637048929</v>
      </c>
    </row>
    <row r="29" spans="1:7" ht="12.75" customHeight="1">
      <c r="A29" s="16" t="s">
        <v>106</v>
      </c>
      <c r="B29" s="61">
        <v>1694</v>
      </c>
      <c r="C29" s="18">
        <v>4.7527249204384763</v>
      </c>
      <c r="D29" s="18">
        <v>4.536226260384808</v>
      </c>
      <c r="E29" s="18">
        <v>5.0168480348532292</v>
      </c>
      <c r="F29" s="18">
        <v>1.5273916287767844</v>
      </c>
      <c r="G29" s="18">
        <v>7.9065655786303157</v>
      </c>
    </row>
    <row r="30" spans="1:7" ht="12.75" customHeight="1">
      <c r="A30" s="16" t="s">
        <v>107</v>
      </c>
      <c r="B30" s="61">
        <v>1701</v>
      </c>
      <c r="C30" s="18">
        <v>5.7999986852460905</v>
      </c>
      <c r="D30" s="18">
        <v>3.8922908506209377</v>
      </c>
      <c r="E30" s="18">
        <v>5.5251222215176883</v>
      </c>
      <c r="F30" s="18">
        <v>1.352698681882279</v>
      </c>
      <c r="G30" s="18">
        <v>9.8307243287537656</v>
      </c>
    </row>
    <row r="31" spans="1:7" ht="12.75" customHeight="1">
      <c r="A31" s="16" t="s">
        <v>108</v>
      </c>
      <c r="B31" s="61">
        <v>1618</v>
      </c>
      <c r="C31" s="18">
        <v>6.7723712471318098</v>
      </c>
      <c r="D31" s="18">
        <v>2.345803061155904</v>
      </c>
      <c r="E31" s="18">
        <v>8.1368782434035758</v>
      </c>
      <c r="F31" s="18">
        <v>2.6347494526204893</v>
      </c>
      <c r="G31" s="18">
        <v>9.1572146207128249</v>
      </c>
    </row>
    <row r="32" spans="1:7" ht="12.75" customHeight="1">
      <c r="A32" s="16" t="s">
        <v>109</v>
      </c>
      <c r="B32" s="61">
        <v>1523</v>
      </c>
      <c r="C32" s="18">
        <v>5.0250749040858755</v>
      </c>
      <c r="D32" s="18">
        <v>2.6820452558965204</v>
      </c>
      <c r="E32" s="18">
        <v>7.0744566017282988</v>
      </c>
      <c r="F32" s="18">
        <v>2.1892604594205225</v>
      </c>
      <c r="G32" s="18">
        <v>11.197145113707061</v>
      </c>
    </row>
    <row r="33" spans="1:7" ht="12.75" customHeight="1">
      <c r="A33" s="4" t="s">
        <v>378</v>
      </c>
      <c r="B33" s="57">
        <v>1694</v>
      </c>
      <c r="C33" s="18">
        <v>3.2425617568508294</v>
      </c>
      <c r="D33" s="18">
        <v>2.1702161708234144</v>
      </c>
      <c r="E33" s="18">
        <v>7.2176970000000003</v>
      </c>
      <c r="F33" s="18">
        <v>2.3283447162068116</v>
      </c>
      <c r="G33" s="18">
        <v>12.679472070956763</v>
      </c>
    </row>
    <row r="34" spans="1:7" ht="6" customHeight="1">
      <c r="A34" s="10"/>
      <c r="B34" s="62"/>
      <c r="C34" s="12"/>
      <c r="D34" s="18"/>
      <c r="E34" s="18"/>
      <c r="F34" s="18"/>
      <c r="G34" s="18"/>
    </row>
    <row r="35" spans="1:7" ht="15" customHeight="1">
      <c r="A35" s="887" t="s">
        <v>8</v>
      </c>
      <c r="B35" s="791"/>
      <c r="C35" s="791"/>
      <c r="D35" s="791"/>
      <c r="E35" s="791"/>
      <c r="F35" s="791"/>
      <c r="G35" s="791"/>
    </row>
    <row r="36" spans="1:7" ht="12.75" customHeight="1">
      <c r="A36" s="16" t="s">
        <v>176</v>
      </c>
      <c r="B36" s="61">
        <v>1485</v>
      </c>
      <c r="C36" s="18">
        <v>12.842714483443437</v>
      </c>
      <c r="D36" s="47" t="s">
        <v>38</v>
      </c>
      <c r="E36" s="18">
        <v>4.1990735206141308</v>
      </c>
      <c r="F36" s="18">
        <v>1.0138672876799417</v>
      </c>
      <c r="G36" s="18">
        <v>4.8744724485223196</v>
      </c>
    </row>
    <row r="37" spans="1:7" ht="12.75" customHeight="1">
      <c r="A37" s="16" t="s">
        <v>177</v>
      </c>
      <c r="B37" s="61">
        <v>1623</v>
      </c>
      <c r="C37" s="18">
        <v>14.049426302974277</v>
      </c>
      <c r="D37" s="47" t="s">
        <v>38</v>
      </c>
      <c r="E37" s="18">
        <v>5.6684192684124346</v>
      </c>
      <c r="F37" s="18">
        <v>1.1770206723554317</v>
      </c>
      <c r="G37" s="18">
        <v>6.1627024018671692</v>
      </c>
    </row>
    <row r="38" spans="1:7" ht="12.75" customHeight="1">
      <c r="A38" s="16" t="s">
        <v>178</v>
      </c>
      <c r="B38" s="61">
        <v>1488</v>
      </c>
      <c r="C38" s="18">
        <v>15.221453451320716</v>
      </c>
      <c r="D38" s="47" t="s">
        <v>38</v>
      </c>
      <c r="E38" s="18">
        <v>6.843961106369119</v>
      </c>
      <c r="F38" s="18">
        <v>1.8105484503958762</v>
      </c>
      <c r="G38" s="18">
        <v>8.9979765094112256</v>
      </c>
    </row>
    <row r="39" spans="1:7" ht="12.75" customHeight="1">
      <c r="A39" s="16" t="s">
        <v>179</v>
      </c>
      <c r="B39" s="61">
        <v>2038</v>
      </c>
      <c r="C39" s="18">
        <v>14.767038239795488</v>
      </c>
      <c r="D39" s="47" t="s">
        <v>38</v>
      </c>
      <c r="E39" s="18">
        <v>11.534207725847711</v>
      </c>
      <c r="F39" s="18">
        <v>3.3872743495122219</v>
      </c>
      <c r="G39" s="18">
        <v>15.949758721730745</v>
      </c>
    </row>
    <row r="40" spans="1:7" ht="12.75" customHeight="1">
      <c r="A40" s="16" t="s">
        <v>180</v>
      </c>
      <c r="B40" s="61">
        <v>1981</v>
      </c>
      <c r="C40" s="18">
        <v>10.675159772929222</v>
      </c>
      <c r="D40" s="18">
        <v>2.9651607438661829</v>
      </c>
      <c r="E40" s="18">
        <v>10.281830883330882</v>
      </c>
      <c r="F40" s="18">
        <v>3.2053740763836278</v>
      </c>
      <c r="G40" s="18">
        <v>16.022177123303294</v>
      </c>
    </row>
    <row r="41" spans="1:7" ht="12.75" customHeight="1">
      <c r="A41" s="16" t="s">
        <v>190</v>
      </c>
      <c r="B41" s="61">
        <v>1730</v>
      </c>
      <c r="C41" s="18">
        <v>11.901244863479674</v>
      </c>
      <c r="D41" s="18">
        <v>5.478810668912006</v>
      </c>
      <c r="E41" s="18">
        <v>12.73166939334916</v>
      </c>
      <c r="F41" s="18">
        <v>3.7366784300099369</v>
      </c>
      <c r="G41" s="18">
        <v>15.347224147139036</v>
      </c>
    </row>
    <row r="42" spans="1:7" ht="12.75" customHeight="1">
      <c r="A42" s="16" t="s">
        <v>181</v>
      </c>
      <c r="B42" s="61">
        <v>1595</v>
      </c>
      <c r="C42" s="18">
        <v>9.4254514988827385</v>
      </c>
      <c r="D42" s="18">
        <v>7.3506620347286802</v>
      </c>
      <c r="E42" s="18">
        <v>9.5842504765546472</v>
      </c>
      <c r="F42" s="18">
        <v>2.7052919056026026</v>
      </c>
      <c r="G42" s="18">
        <v>12.685710103847351</v>
      </c>
    </row>
    <row r="43" spans="1:7" ht="12.75" customHeight="1">
      <c r="A43" s="16" t="s">
        <v>105</v>
      </c>
      <c r="B43" s="61">
        <v>1691</v>
      </c>
      <c r="C43" s="18">
        <v>6.4156773566878318</v>
      </c>
      <c r="D43" s="18">
        <v>5.3646563085993959</v>
      </c>
      <c r="E43" s="18">
        <v>8.8750616707794681</v>
      </c>
      <c r="F43" s="18">
        <v>3.1017913495357976</v>
      </c>
      <c r="G43" s="18">
        <v>9.5483562523514447</v>
      </c>
    </row>
    <row r="44" spans="1:7" ht="12.75" customHeight="1">
      <c r="A44" s="16" t="s">
        <v>106</v>
      </c>
      <c r="B44" s="61">
        <v>1483</v>
      </c>
      <c r="C44" s="18">
        <v>5.9893385853428089</v>
      </c>
      <c r="D44" s="18">
        <v>4.5231181210465019</v>
      </c>
      <c r="E44" s="18">
        <v>6.9023145618297841</v>
      </c>
      <c r="F44" s="18">
        <v>2.6121038162376458</v>
      </c>
      <c r="G44" s="18">
        <v>8.6950370317817338</v>
      </c>
    </row>
    <row r="45" spans="1:7" ht="12.75" customHeight="1">
      <c r="A45" s="16" t="s">
        <v>107</v>
      </c>
      <c r="B45" s="61">
        <v>1197</v>
      </c>
      <c r="C45" s="18">
        <v>9.4054411431488365</v>
      </c>
      <c r="D45" s="18">
        <v>4.6398739353749923</v>
      </c>
      <c r="E45" s="18">
        <v>9.116292972221288</v>
      </c>
      <c r="F45" s="18">
        <v>2.3704606195258608</v>
      </c>
      <c r="G45" s="18">
        <v>12.025828937075502</v>
      </c>
    </row>
    <row r="46" spans="1:7" ht="12.75" customHeight="1">
      <c r="A46" s="16" t="s">
        <v>108</v>
      </c>
      <c r="B46" s="61">
        <v>1554</v>
      </c>
      <c r="C46" s="18">
        <v>8.979101541661004</v>
      </c>
      <c r="D46" s="18">
        <v>1.922045649538803</v>
      </c>
      <c r="E46" s="18">
        <v>10.38164151246278</v>
      </c>
      <c r="F46" s="18">
        <v>2.7258383799155612</v>
      </c>
      <c r="G46" s="18">
        <v>11.18605547808683</v>
      </c>
    </row>
    <row r="47" spans="1:7" ht="12.75" customHeight="1">
      <c r="A47" s="16" t="s">
        <v>109</v>
      </c>
      <c r="B47" s="61">
        <v>1570</v>
      </c>
      <c r="C47" s="18">
        <v>5.0558957966557694</v>
      </c>
      <c r="D47" s="18">
        <v>1.3223016691248619</v>
      </c>
      <c r="E47" s="18">
        <v>8.1981708748246831</v>
      </c>
      <c r="F47" s="18">
        <v>2.2869718095666314</v>
      </c>
      <c r="G47" s="18">
        <v>13.643351866930375</v>
      </c>
    </row>
    <row r="48" spans="1:7" ht="12.75" customHeight="1">
      <c r="A48" s="4" t="s">
        <v>378</v>
      </c>
      <c r="B48" s="37">
        <v>1590</v>
      </c>
      <c r="C48" s="18">
        <v>4.5492625650903316</v>
      </c>
      <c r="D48" s="18">
        <v>1.6119621797435466</v>
      </c>
      <c r="E48" s="18">
        <v>9.7503290000000007</v>
      </c>
      <c r="F48" s="18">
        <v>2.8291856461486207</v>
      </c>
      <c r="G48" s="18">
        <v>14.087402896232696</v>
      </c>
    </row>
    <row r="49" spans="1:7" ht="6" customHeight="1">
      <c r="A49" s="10"/>
      <c r="B49" s="62"/>
      <c r="C49" s="12"/>
      <c r="D49" s="18"/>
      <c r="E49" s="18"/>
      <c r="F49" s="18"/>
      <c r="G49" s="18"/>
    </row>
    <row r="50" spans="1:7" ht="15" customHeight="1">
      <c r="A50" s="887" t="s">
        <v>9</v>
      </c>
      <c r="B50" s="791"/>
      <c r="C50" s="791"/>
      <c r="D50" s="791"/>
      <c r="E50" s="791"/>
      <c r="F50" s="791"/>
      <c r="G50" s="791"/>
    </row>
    <row r="51" spans="1:7" ht="12.75" customHeight="1">
      <c r="A51" s="16" t="s">
        <v>176</v>
      </c>
      <c r="B51" s="61">
        <v>1809</v>
      </c>
      <c r="C51" s="18">
        <v>12.127899760631852</v>
      </c>
      <c r="D51" s="47" t="s">
        <v>38</v>
      </c>
      <c r="E51" s="18">
        <v>2.7046060147363922</v>
      </c>
      <c r="F51" s="18">
        <v>0.31655376831344212</v>
      </c>
      <c r="G51" s="18">
        <v>3.9439248948096131</v>
      </c>
    </row>
    <row r="52" spans="1:7" ht="12.75" customHeight="1">
      <c r="A52" s="16" t="s">
        <v>177</v>
      </c>
      <c r="B52" s="61">
        <v>1780</v>
      </c>
      <c r="C52" s="18">
        <v>12.093088576491724</v>
      </c>
      <c r="D52" s="47" t="s">
        <v>38</v>
      </c>
      <c r="E52" s="18">
        <v>2.6537817155563888</v>
      </c>
      <c r="F52" s="18">
        <v>0.91652873100416787</v>
      </c>
      <c r="G52" s="18">
        <v>4.4420948038419255</v>
      </c>
    </row>
    <row r="53" spans="1:7" ht="12.75" customHeight="1">
      <c r="A53" s="16" t="s">
        <v>178</v>
      </c>
      <c r="B53" s="61">
        <v>1792</v>
      </c>
      <c r="C53" s="18">
        <v>11.475691855852972</v>
      </c>
      <c r="D53" s="47" t="s">
        <v>38</v>
      </c>
      <c r="E53" s="18">
        <v>3.4575292627301462</v>
      </c>
      <c r="F53" s="18">
        <v>0.78964347069174667</v>
      </c>
      <c r="G53" s="18">
        <v>5.3660619217213013</v>
      </c>
    </row>
    <row r="54" spans="1:7" ht="12.75" customHeight="1">
      <c r="A54" s="16" t="s">
        <v>179</v>
      </c>
      <c r="B54" s="61">
        <v>1328</v>
      </c>
      <c r="C54" s="18">
        <v>10.617162746121842</v>
      </c>
      <c r="D54" s="47" t="s">
        <v>38</v>
      </c>
      <c r="E54" s="18">
        <v>5.0493285974197031</v>
      </c>
      <c r="F54" s="18">
        <v>0.90734624397943375</v>
      </c>
      <c r="G54" s="18">
        <v>9.409963840157797</v>
      </c>
    </row>
    <row r="55" spans="1:7" ht="12.75" customHeight="1">
      <c r="A55" s="16" t="s">
        <v>180</v>
      </c>
      <c r="B55" s="61">
        <v>1182</v>
      </c>
      <c r="C55" s="18">
        <v>12.191470119496731</v>
      </c>
      <c r="D55" s="18">
        <v>7.8202277841934356</v>
      </c>
      <c r="E55" s="18">
        <v>7.8566448169454333</v>
      </c>
      <c r="F55" s="18">
        <v>2.1992352930009078</v>
      </c>
      <c r="G55" s="18">
        <v>12.482343834068651</v>
      </c>
    </row>
    <row r="56" spans="1:7" ht="12.75" customHeight="1">
      <c r="A56" s="16" t="s">
        <v>190</v>
      </c>
      <c r="B56" s="61">
        <v>1603</v>
      </c>
      <c r="C56" s="18">
        <v>9.5296540819454325</v>
      </c>
      <c r="D56" s="18">
        <v>9.0978686368161963</v>
      </c>
      <c r="E56" s="18">
        <v>8.5139850370873162</v>
      </c>
      <c r="F56" s="18">
        <v>1.9857638809860709</v>
      </c>
      <c r="G56" s="18">
        <v>10.63809679806856</v>
      </c>
    </row>
    <row r="57" spans="1:7" ht="12.75" customHeight="1">
      <c r="A57" s="16" t="s">
        <v>181</v>
      </c>
      <c r="B57" s="61">
        <v>1854</v>
      </c>
      <c r="C57" s="18">
        <v>7.6337160595090578</v>
      </c>
      <c r="D57" s="18">
        <v>8.1610961159203512</v>
      </c>
      <c r="E57" s="18">
        <v>7.1108228739567902</v>
      </c>
      <c r="F57" s="18">
        <v>2.3671561379950692</v>
      </c>
      <c r="G57" s="18">
        <v>9.0141701327313619</v>
      </c>
    </row>
    <row r="58" spans="1:7" ht="12.75" customHeight="1">
      <c r="A58" s="16" t="s">
        <v>105</v>
      </c>
      <c r="B58" s="61">
        <v>1776</v>
      </c>
      <c r="C58" s="18">
        <v>5.7156909227842911</v>
      </c>
      <c r="D58" s="18">
        <v>7.2818426124660069</v>
      </c>
      <c r="E58" s="18">
        <v>6.2006182773897374</v>
      </c>
      <c r="F58" s="18">
        <v>1.5052093480683397</v>
      </c>
      <c r="G58" s="18">
        <v>8.9669072935626541</v>
      </c>
    </row>
    <row r="59" spans="1:7" ht="12.75" customHeight="1">
      <c r="A59" s="16" t="s">
        <v>106</v>
      </c>
      <c r="B59" s="61">
        <v>1782</v>
      </c>
      <c r="C59" s="18">
        <v>5.7674147083846368</v>
      </c>
      <c r="D59" s="18">
        <v>5.6440175949245868</v>
      </c>
      <c r="E59" s="18">
        <v>4.9114342283094601</v>
      </c>
      <c r="F59" s="18">
        <v>1.4075925226305213</v>
      </c>
      <c r="G59" s="18">
        <v>8.1385936552566491</v>
      </c>
    </row>
    <row r="60" spans="1:7" ht="12.75" customHeight="1">
      <c r="A60" s="16" t="s">
        <v>107</v>
      </c>
      <c r="B60" s="61">
        <v>1573</v>
      </c>
      <c r="C60" s="18">
        <v>5.700726914147964</v>
      </c>
      <c r="D60" s="18">
        <v>3.3847197241826428</v>
      </c>
      <c r="E60" s="18">
        <v>6.2723189244065374</v>
      </c>
      <c r="F60" s="18">
        <v>2.1113719193789113</v>
      </c>
      <c r="G60" s="18">
        <v>8.6283915108669778</v>
      </c>
    </row>
    <row r="61" spans="1:7" ht="12.75" customHeight="1">
      <c r="A61" s="16" t="s">
        <v>108</v>
      </c>
      <c r="B61" s="61">
        <v>1564</v>
      </c>
      <c r="C61" s="18">
        <v>6.4297917057622085</v>
      </c>
      <c r="D61" s="18">
        <v>3.0482233700478676</v>
      </c>
      <c r="E61" s="18">
        <v>6.1443173496153198</v>
      </c>
      <c r="F61" s="18">
        <v>1.147813523964897</v>
      </c>
      <c r="G61" s="18">
        <v>10.083428845734192</v>
      </c>
    </row>
    <row r="62" spans="1:7" ht="12.75" customHeight="1">
      <c r="A62" s="16" t="s">
        <v>109</v>
      </c>
      <c r="B62" s="61">
        <v>1693</v>
      </c>
      <c r="C62" s="18">
        <v>3.4212043859409409</v>
      </c>
      <c r="D62" s="18">
        <v>2.204653880296239</v>
      </c>
      <c r="E62" s="18">
        <v>5.7634442643072878</v>
      </c>
      <c r="F62" s="18">
        <v>2.0791585976776754</v>
      </c>
      <c r="G62" s="18">
        <v>9.8549911187962724</v>
      </c>
    </row>
    <row r="63" spans="1:7" ht="12.75" customHeight="1">
      <c r="A63" s="4" t="s">
        <v>378</v>
      </c>
      <c r="B63" s="37">
        <v>1814</v>
      </c>
      <c r="C63" s="18">
        <v>2.8715399355876143</v>
      </c>
      <c r="D63" s="18">
        <v>2.4160502591819775</v>
      </c>
      <c r="E63" s="18">
        <v>4.5937979999999996</v>
      </c>
      <c r="F63" s="18">
        <v>0.74627477180830981</v>
      </c>
      <c r="G63" s="18">
        <v>8.7936192474139787</v>
      </c>
    </row>
    <row r="64" spans="1:7" ht="6" customHeight="1">
      <c r="A64" s="10"/>
      <c r="B64" s="149"/>
      <c r="C64" s="12"/>
      <c r="D64" s="18"/>
      <c r="E64" s="18"/>
      <c r="F64" s="18"/>
      <c r="G64" s="18"/>
    </row>
    <row r="65" spans="1:7" ht="15" customHeight="1">
      <c r="A65" s="887" t="s">
        <v>3</v>
      </c>
      <c r="B65" s="791"/>
      <c r="C65" s="791"/>
      <c r="D65" s="791"/>
      <c r="E65" s="791"/>
      <c r="F65" s="791"/>
      <c r="G65" s="791"/>
    </row>
    <row r="66" spans="1:7" ht="12.75" customHeight="1">
      <c r="A66" s="16" t="s">
        <v>176</v>
      </c>
      <c r="B66" s="61">
        <v>3317</v>
      </c>
      <c r="C66" s="18">
        <v>12.108668948194317</v>
      </c>
      <c r="D66" s="47" t="s">
        <v>38</v>
      </c>
      <c r="E66" s="18">
        <v>2.7677106486152763</v>
      </c>
      <c r="F66" s="18">
        <v>0.81454104901684676</v>
      </c>
      <c r="G66" s="18">
        <v>3.8425307732210054</v>
      </c>
    </row>
    <row r="67" spans="1:7" ht="12.75" customHeight="1">
      <c r="A67" s="16" t="s">
        <v>177</v>
      </c>
      <c r="B67" s="61">
        <v>3313</v>
      </c>
      <c r="C67" s="18">
        <v>12.647522868173841</v>
      </c>
      <c r="D67" s="47" t="s">
        <v>38</v>
      </c>
      <c r="E67" s="18">
        <v>3.5047059937761409</v>
      </c>
      <c r="F67" s="18">
        <v>0.94058112036804198</v>
      </c>
      <c r="G67" s="18">
        <v>4.7396127928140626</v>
      </c>
    </row>
    <row r="68" spans="1:7" ht="12.75" customHeight="1">
      <c r="A68" s="16" t="s">
        <v>178</v>
      </c>
      <c r="B68" s="61">
        <v>3174</v>
      </c>
      <c r="C68" s="18">
        <v>13.110190701840294</v>
      </c>
      <c r="D68" s="47" t="s">
        <v>38</v>
      </c>
      <c r="E68" s="18">
        <v>4.4186832936306271</v>
      </c>
      <c r="F68" s="18">
        <v>1.1431134104117344</v>
      </c>
      <c r="G68" s="18">
        <v>6.5536827038745482</v>
      </c>
    </row>
    <row r="69" spans="1:7" ht="12.75" customHeight="1">
      <c r="A69" s="16" t="s">
        <v>179</v>
      </c>
      <c r="B69" s="61">
        <v>2129</v>
      </c>
      <c r="C69" s="18">
        <v>12.586754616003848</v>
      </c>
      <c r="D69" s="47" t="s">
        <v>38</v>
      </c>
      <c r="E69" s="18">
        <v>5.5041939219531679</v>
      </c>
      <c r="F69" s="18">
        <v>1.2270840260711333</v>
      </c>
      <c r="G69" s="18">
        <v>9.4315855453653263</v>
      </c>
    </row>
    <row r="70" spans="1:7" ht="12.75" customHeight="1">
      <c r="A70" s="16" t="s">
        <v>180</v>
      </c>
      <c r="B70" s="61">
        <v>2146</v>
      </c>
      <c r="C70" s="18">
        <v>9.1673656606745944</v>
      </c>
      <c r="D70" s="18">
        <v>5.9148358395440015</v>
      </c>
      <c r="E70" s="18">
        <v>6.401219174847621</v>
      </c>
      <c r="F70" s="18">
        <v>1.5628380082773217</v>
      </c>
      <c r="G70" s="18">
        <v>11.953580549105117</v>
      </c>
    </row>
    <row r="71" spans="1:7" ht="12.75" customHeight="1">
      <c r="A71" s="16" t="s">
        <v>190</v>
      </c>
      <c r="B71" s="61">
        <v>1832</v>
      </c>
      <c r="C71" s="18">
        <v>10.30020333824757</v>
      </c>
      <c r="D71" s="18">
        <v>7.7272474616410793</v>
      </c>
      <c r="E71" s="18">
        <v>7.2289543514258092</v>
      </c>
      <c r="F71" s="18">
        <v>2.0480689016242661</v>
      </c>
      <c r="G71" s="18">
        <v>11.429149295439299</v>
      </c>
    </row>
    <row r="72" spans="1:7" ht="12.75" customHeight="1">
      <c r="A72" s="16" t="s">
        <v>181</v>
      </c>
      <c r="B72" s="61">
        <v>1812</v>
      </c>
      <c r="C72" s="18">
        <v>8.434842141348085</v>
      </c>
      <c r="D72" s="18">
        <v>8.6473722355088647</v>
      </c>
      <c r="E72" s="18">
        <v>5.8549635998538276</v>
      </c>
      <c r="F72" s="18">
        <v>1.3866876343616501</v>
      </c>
      <c r="G72" s="18">
        <v>8.5074860659767531</v>
      </c>
    </row>
    <row r="73" spans="1:7" ht="12.75" customHeight="1">
      <c r="A73" s="16" t="s">
        <v>105</v>
      </c>
      <c r="B73" s="61">
        <v>1806</v>
      </c>
      <c r="C73" s="18">
        <v>7.4151036042623044</v>
      </c>
      <c r="D73" s="18">
        <v>7.4397657010197422</v>
      </c>
      <c r="E73" s="18">
        <v>7.0081233021802216</v>
      </c>
      <c r="F73" s="18">
        <v>1.7306023886205433</v>
      </c>
      <c r="G73" s="18">
        <v>8.6173886176542105</v>
      </c>
    </row>
    <row r="74" spans="1:7" ht="12.75" customHeight="1">
      <c r="A74" s="16" t="s">
        <v>106</v>
      </c>
      <c r="B74" s="61">
        <v>1788</v>
      </c>
      <c r="C74" s="18">
        <v>6.2612960222412539</v>
      </c>
      <c r="D74" s="18">
        <v>6.9041992959113676</v>
      </c>
      <c r="E74" s="18">
        <v>5.9571182363523176</v>
      </c>
      <c r="F74" s="18">
        <v>1.259306700116209</v>
      </c>
      <c r="G74" s="18">
        <v>8.72108323691854</v>
      </c>
    </row>
    <row r="75" spans="1:7" ht="12.75" customHeight="1">
      <c r="A75" s="16" t="s">
        <v>107</v>
      </c>
      <c r="B75" s="61">
        <v>2298</v>
      </c>
      <c r="C75" s="18">
        <v>6.5948651749956273</v>
      </c>
      <c r="D75" s="18">
        <v>3.3753431471175084</v>
      </c>
      <c r="E75" s="18">
        <v>4.8063370937060768</v>
      </c>
      <c r="F75" s="18">
        <v>1.1366785772726822</v>
      </c>
      <c r="G75" s="18">
        <v>8.5459026577819692</v>
      </c>
    </row>
    <row r="76" spans="1:7" ht="12.75" customHeight="1">
      <c r="A76" s="16" t="s">
        <v>108</v>
      </c>
      <c r="B76" s="61">
        <v>1485</v>
      </c>
      <c r="C76" s="18">
        <v>5.7724779019225947</v>
      </c>
      <c r="D76" s="18">
        <v>3.1975627041719918</v>
      </c>
      <c r="E76" s="18">
        <v>6.9699548747422746</v>
      </c>
      <c r="F76" s="18">
        <v>1.9792107875817957</v>
      </c>
      <c r="G76" s="18">
        <v>9.0099265219727478</v>
      </c>
    </row>
    <row r="77" spans="1:7" ht="12.75" customHeight="1">
      <c r="A77" s="16" t="s">
        <v>109</v>
      </c>
      <c r="B77" s="61">
        <v>1759</v>
      </c>
      <c r="C77" s="18">
        <v>3.9349727525313365</v>
      </c>
      <c r="D77" s="18">
        <v>3.8036524453564056</v>
      </c>
      <c r="E77" s="18">
        <v>5.9831636788074318</v>
      </c>
      <c r="F77" s="18">
        <v>2.349363655124828</v>
      </c>
      <c r="G77" s="18">
        <v>10.97060853427454</v>
      </c>
    </row>
    <row r="78" spans="1:7" ht="12.75" customHeight="1">
      <c r="A78" s="4" t="s">
        <v>378</v>
      </c>
      <c r="B78" s="37">
        <v>1530</v>
      </c>
      <c r="C78" s="18">
        <v>2.9559115956004232</v>
      </c>
      <c r="D78" s="18">
        <v>3.171786102697236</v>
      </c>
      <c r="E78" s="18">
        <v>5.4481080000000004</v>
      </c>
      <c r="F78" s="18">
        <v>1.2028929076153276</v>
      </c>
      <c r="G78" s="18">
        <v>9.521144816699838</v>
      </c>
    </row>
    <row r="79" spans="1:7" ht="6" customHeight="1">
      <c r="A79" s="10"/>
      <c r="B79" s="62"/>
      <c r="C79" s="12"/>
      <c r="D79" s="18"/>
      <c r="E79" s="18"/>
      <c r="F79" s="18"/>
      <c r="G79" s="18"/>
    </row>
    <row r="80" spans="1:7" ht="15" customHeight="1">
      <c r="A80" s="887" t="s">
        <v>4</v>
      </c>
      <c r="B80" s="791"/>
      <c r="C80" s="791"/>
      <c r="D80" s="791"/>
      <c r="E80" s="791"/>
      <c r="F80" s="791"/>
      <c r="G80" s="791"/>
    </row>
    <row r="81" spans="1:11" ht="12.75" customHeight="1">
      <c r="A81" s="16" t="s">
        <v>176</v>
      </c>
      <c r="B81" s="61">
        <v>1259</v>
      </c>
      <c r="C81" s="18">
        <v>8.1486185128118294</v>
      </c>
      <c r="D81" s="47" t="s">
        <v>38</v>
      </c>
      <c r="E81" s="18">
        <v>2.2064897412441966</v>
      </c>
      <c r="F81" s="18">
        <v>0.56777948001040568</v>
      </c>
      <c r="G81" s="18">
        <v>2.7150778265871165</v>
      </c>
    </row>
    <row r="82" spans="1:11" ht="12.75" customHeight="1">
      <c r="A82" s="16" t="s">
        <v>177</v>
      </c>
      <c r="B82" s="61">
        <v>1249</v>
      </c>
      <c r="C82" s="18">
        <v>10.603975483150908</v>
      </c>
      <c r="D82" s="47" t="s">
        <v>38</v>
      </c>
      <c r="E82" s="18">
        <v>1.3427686894622481</v>
      </c>
      <c r="F82" s="18">
        <v>0.322163482822096</v>
      </c>
      <c r="G82" s="18">
        <v>2.310253912167779</v>
      </c>
    </row>
    <row r="83" spans="1:11" ht="12.75" customHeight="1">
      <c r="A83" s="16" t="s">
        <v>178</v>
      </c>
      <c r="B83" s="61">
        <v>1356</v>
      </c>
      <c r="C83" s="18">
        <v>9.0316530143483593</v>
      </c>
      <c r="D83" s="47" t="s">
        <v>38</v>
      </c>
      <c r="E83" s="18">
        <v>2.2841939298224583</v>
      </c>
      <c r="F83" s="18">
        <v>0.44482311619468679</v>
      </c>
      <c r="G83" s="18">
        <v>3.8184246274139078</v>
      </c>
    </row>
    <row r="84" spans="1:11" ht="12.75" customHeight="1">
      <c r="A84" s="16" t="s">
        <v>179</v>
      </c>
      <c r="B84" s="61">
        <v>2411</v>
      </c>
      <c r="C84" s="18">
        <v>8.4455445367923065</v>
      </c>
      <c r="D84" s="47" t="s">
        <v>38</v>
      </c>
      <c r="E84" s="18">
        <v>3.87681087536264</v>
      </c>
      <c r="F84" s="18">
        <v>0.91787275370945831</v>
      </c>
      <c r="G84" s="18">
        <v>9.2774369300501078</v>
      </c>
    </row>
    <row r="85" spans="1:11" ht="12.75" customHeight="1">
      <c r="A85" s="16" t="s">
        <v>180</v>
      </c>
      <c r="B85" s="61">
        <v>2288</v>
      </c>
      <c r="C85" s="18">
        <v>7.5146536985999877</v>
      </c>
      <c r="D85" s="18">
        <v>8.0715348779234564</v>
      </c>
      <c r="E85" s="18">
        <v>3.4270695912234492</v>
      </c>
      <c r="F85" s="18">
        <v>0.60270298014536394</v>
      </c>
      <c r="G85" s="18">
        <v>9.3249489682429907</v>
      </c>
    </row>
    <row r="86" spans="1:11" ht="12.75" customHeight="1">
      <c r="A86" s="16" t="s">
        <v>190</v>
      </c>
      <c r="B86" s="61">
        <v>1829</v>
      </c>
      <c r="C86" s="18">
        <v>8.9680838007158528</v>
      </c>
      <c r="D86" s="18">
        <v>9.8918322002870305</v>
      </c>
      <c r="E86" s="18">
        <v>6.4229043408302822</v>
      </c>
      <c r="F86" s="18">
        <v>1.8614560280872474</v>
      </c>
      <c r="G86" s="18">
        <v>9.5967602184548291</v>
      </c>
    </row>
    <row r="87" spans="1:11" ht="12.75" customHeight="1">
      <c r="A87" s="16" t="s">
        <v>181</v>
      </c>
      <c r="B87" s="61">
        <v>1501</v>
      </c>
      <c r="C87" s="18">
        <v>6.5653892315544082</v>
      </c>
      <c r="D87" s="18">
        <v>9.385706448013087</v>
      </c>
      <c r="E87" s="18">
        <v>5.1571298086791488</v>
      </c>
      <c r="F87" s="18">
        <v>1.5837964371983335</v>
      </c>
      <c r="G87" s="18">
        <v>7.6860709080379914</v>
      </c>
    </row>
    <row r="88" spans="1:11" ht="12.75" customHeight="1">
      <c r="A88" s="16" t="s">
        <v>105</v>
      </c>
      <c r="B88" s="61">
        <v>1608</v>
      </c>
      <c r="C88" s="18">
        <v>4.1989371864197462</v>
      </c>
      <c r="D88" s="18">
        <v>9.4392271748387433</v>
      </c>
      <c r="E88" s="18">
        <v>5.7824076737128882</v>
      </c>
      <c r="F88" s="18">
        <v>2.0567449816309931</v>
      </c>
      <c r="G88" s="18">
        <v>8.2139617671821039</v>
      </c>
    </row>
    <row r="89" spans="1:11" ht="12.75" customHeight="1">
      <c r="A89" s="16" t="s">
        <v>106</v>
      </c>
      <c r="B89" s="61">
        <v>1631</v>
      </c>
      <c r="C89" s="18">
        <v>4.0846339816264585</v>
      </c>
      <c r="D89" s="18">
        <v>8.239591415202586</v>
      </c>
      <c r="E89" s="18">
        <v>5.2271279242905342</v>
      </c>
      <c r="F89" s="18">
        <v>1.2807590683866166</v>
      </c>
      <c r="G89" s="18">
        <v>7.8680221710782563</v>
      </c>
    </row>
    <row r="90" spans="1:11" ht="12.75" customHeight="1">
      <c r="A90" s="16" t="s">
        <v>107</v>
      </c>
      <c r="B90" s="61">
        <v>1161</v>
      </c>
      <c r="C90" s="18">
        <v>7.198003125473412</v>
      </c>
      <c r="D90" s="18">
        <v>6.7197466638364389</v>
      </c>
      <c r="E90" s="18">
        <v>7.4357436619451196</v>
      </c>
      <c r="F90" s="18">
        <v>2.5845005248153261</v>
      </c>
      <c r="G90" s="18">
        <v>10.050297407035051</v>
      </c>
    </row>
    <row r="91" spans="1:11" ht="12.75" customHeight="1">
      <c r="A91" s="16" t="s">
        <v>108</v>
      </c>
      <c r="B91" s="61">
        <v>1325</v>
      </c>
      <c r="C91" s="18">
        <v>6.1324508383039937</v>
      </c>
      <c r="D91" s="18">
        <v>5.8175527046606641</v>
      </c>
      <c r="E91" s="18">
        <v>7.5269449233525965</v>
      </c>
      <c r="F91" s="18">
        <v>2.4214505426967237</v>
      </c>
      <c r="G91" s="18">
        <v>10.271544393274722</v>
      </c>
    </row>
    <row r="92" spans="1:11" ht="12.75" customHeight="1">
      <c r="A92" s="16" t="s">
        <v>109</v>
      </c>
      <c r="B92" s="61">
        <v>1563</v>
      </c>
      <c r="C92" s="18">
        <v>3.279246203255469</v>
      </c>
      <c r="D92" s="18">
        <v>3.5542925398341905</v>
      </c>
      <c r="E92" s="18">
        <v>3.9142105553399231</v>
      </c>
      <c r="F92" s="18">
        <v>1.1717605518028873</v>
      </c>
      <c r="G92" s="18">
        <v>8.6599145587116073</v>
      </c>
    </row>
    <row r="93" spans="1:11" ht="12.75" customHeight="1">
      <c r="A93" s="582" t="s">
        <v>378</v>
      </c>
      <c r="B93" s="583">
        <v>1691</v>
      </c>
      <c r="C93" s="584">
        <v>3.24876433218685</v>
      </c>
      <c r="D93" s="584">
        <v>4.9308524312971826</v>
      </c>
      <c r="E93" s="584">
        <v>5.0707100000000001</v>
      </c>
      <c r="F93" s="584">
        <v>1.6347270382453343</v>
      </c>
      <c r="G93" s="584">
        <v>11.176114454593835</v>
      </c>
    </row>
    <row r="94" spans="1:11" s="4" customFormat="1" ht="6" customHeight="1"/>
    <row r="95" spans="1:11" s="4" customFormat="1" ht="54.95" customHeight="1">
      <c r="A95" s="832" t="s">
        <v>182</v>
      </c>
      <c r="B95" s="791"/>
      <c r="C95" s="791"/>
      <c r="D95" s="791"/>
      <c r="E95" s="791"/>
      <c r="F95" s="791"/>
      <c r="G95" s="791"/>
    </row>
    <row r="96" spans="1:11" s="42" customFormat="1" ht="6" customHeight="1">
      <c r="A96" s="572" t="s">
        <v>40</v>
      </c>
      <c r="B96" s="570"/>
      <c r="C96" s="570"/>
      <c r="D96" s="570"/>
      <c r="E96" s="570"/>
      <c r="F96" s="570"/>
      <c r="G96" s="570"/>
      <c r="H96" s="570"/>
      <c r="I96" s="570"/>
      <c r="J96" s="570"/>
      <c r="K96" s="107"/>
    </row>
    <row r="97" spans="1:11" s="42" customFormat="1" ht="12.75" customHeight="1">
      <c r="A97" s="832" t="s">
        <v>200</v>
      </c>
      <c r="B97" s="791"/>
      <c r="C97" s="791"/>
      <c r="D97" s="791"/>
      <c r="E97" s="791"/>
      <c r="F97" s="791"/>
      <c r="G97" s="791"/>
      <c r="H97" s="20"/>
      <c r="I97" s="20"/>
      <c r="J97" s="20"/>
      <c r="K97" s="20"/>
    </row>
    <row r="98" spans="1:11">
      <c r="A98" s="150"/>
    </row>
    <row r="99" spans="1:11">
      <c r="A99" s="150"/>
    </row>
    <row r="100" spans="1:11">
      <c r="A100" s="150"/>
    </row>
    <row r="101" spans="1:11">
      <c r="A101" s="150"/>
    </row>
    <row r="102" spans="1:11">
      <c r="A102" s="150"/>
    </row>
  </sheetData>
  <mergeCells count="10">
    <mergeCell ref="A65:G65"/>
    <mergeCell ref="A80:G80"/>
    <mergeCell ref="A95:G95"/>
    <mergeCell ref="A97:G97"/>
    <mergeCell ref="K1:N1"/>
    <mergeCell ref="A2:G2"/>
    <mergeCell ref="A5:G5"/>
    <mergeCell ref="A20:G20"/>
    <mergeCell ref="A35:G35"/>
    <mergeCell ref="A50:G50"/>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58" orientation="portrait" r:id="rId1"/>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56"/>
  <sheetViews>
    <sheetView workbookViewId="0">
      <pane ySplit="3" topLeftCell="A37" activePane="bottomLeft" state="frozen"/>
      <selection activeCell="A17" sqref="A17:XFD18"/>
      <selection pane="bottomLeft" activeCell="A55" sqref="A55:G55"/>
    </sheetView>
  </sheetViews>
  <sheetFormatPr defaultColWidth="9.140625" defaultRowHeight="12.75"/>
  <cols>
    <col min="1" max="1" width="12.7109375" style="4" customWidth="1"/>
    <col min="2" max="7" width="10.7109375" style="4" customWidth="1"/>
    <col min="8" max="25" width="8.7109375" style="20" customWidth="1"/>
    <col min="26" max="16384" width="9.140625" style="20"/>
  </cols>
  <sheetData>
    <row r="1" spans="1:13" s="94" customFormat="1" ht="30" customHeight="1">
      <c r="A1" s="142"/>
      <c r="B1" s="573"/>
      <c r="C1" s="573"/>
      <c r="D1" s="573"/>
      <c r="E1" s="573"/>
      <c r="F1" s="573"/>
      <c r="G1" s="573"/>
      <c r="H1" s="573"/>
      <c r="I1" s="573"/>
      <c r="J1" s="774" t="s">
        <v>354</v>
      </c>
      <c r="K1" s="775"/>
      <c r="L1" s="775"/>
      <c r="M1" s="817"/>
    </row>
    <row r="2" spans="1:13" s="148" customFormat="1" ht="30" customHeight="1">
      <c r="A2" s="807" t="s">
        <v>381</v>
      </c>
      <c r="B2" s="807"/>
      <c r="C2" s="807"/>
      <c r="D2" s="807"/>
      <c r="E2" s="807"/>
      <c r="F2" s="807"/>
      <c r="G2" s="807"/>
    </row>
    <row r="3" spans="1:13" ht="54.95" customHeight="1">
      <c r="B3" s="565" t="s">
        <v>10</v>
      </c>
      <c r="C3" s="565" t="s">
        <v>127</v>
      </c>
      <c r="D3" s="565" t="s">
        <v>128</v>
      </c>
      <c r="E3" s="566" t="s">
        <v>129</v>
      </c>
      <c r="F3" s="565" t="s">
        <v>130</v>
      </c>
      <c r="G3" s="565" t="s">
        <v>131</v>
      </c>
    </row>
    <row r="4" spans="1:13" ht="6" customHeight="1">
      <c r="A4" s="415" t="s">
        <v>40</v>
      </c>
      <c r="B4" s="416"/>
      <c r="C4" s="422"/>
      <c r="D4" s="422"/>
      <c r="E4" s="422"/>
      <c r="F4" s="422"/>
      <c r="G4" s="422"/>
    </row>
    <row r="5" spans="1:13" ht="15" customHeight="1">
      <c r="A5" s="887" t="s">
        <v>6</v>
      </c>
      <c r="B5" s="791"/>
      <c r="C5" s="791"/>
      <c r="D5" s="791"/>
      <c r="E5" s="791"/>
      <c r="F5" s="791"/>
    </row>
    <row r="6" spans="1:13" ht="12.75" customHeight="1">
      <c r="A6" s="17" t="s">
        <v>105</v>
      </c>
      <c r="B6" s="58">
        <v>1762</v>
      </c>
      <c r="C6" s="63">
        <v>9.8959354707290483</v>
      </c>
      <c r="D6" s="63">
        <v>10.475176929816861</v>
      </c>
      <c r="E6" s="63">
        <v>20.592891476423876</v>
      </c>
      <c r="F6" s="63">
        <v>5.8803506581995162</v>
      </c>
      <c r="G6" s="63">
        <v>21.477321093051323</v>
      </c>
    </row>
    <row r="7" spans="1:13" ht="12.75" customHeight="1">
      <c r="A7" s="17" t="s">
        <v>106</v>
      </c>
      <c r="B7" s="58">
        <v>1218</v>
      </c>
      <c r="C7" s="63">
        <v>8.4509874536989589</v>
      </c>
      <c r="D7" s="63">
        <v>9.5977957995041745</v>
      </c>
      <c r="E7" s="63">
        <v>18.899293216326342</v>
      </c>
      <c r="F7" s="63">
        <v>3.8507002118910902</v>
      </c>
      <c r="G7" s="63">
        <v>19.979749357420342</v>
      </c>
    </row>
    <row r="8" spans="1:13" ht="12.75" customHeight="1">
      <c r="A8" s="17" t="s">
        <v>107</v>
      </c>
      <c r="B8" s="58">
        <v>1491</v>
      </c>
      <c r="C8" s="63">
        <v>13.143640952761057</v>
      </c>
      <c r="D8" s="63">
        <v>7.4795468323099401</v>
      </c>
      <c r="E8" s="63">
        <v>23.926004963194643</v>
      </c>
      <c r="F8" s="63">
        <v>5.3187443062852493</v>
      </c>
      <c r="G8" s="63">
        <v>22.621314214776568</v>
      </c>
    </row>
    <row r="9" spans="1:13" ht="12.75" customHeight="1">
      <c r="A9" s="17" t="s">
        <v>108</v>
      </c>
      <c r="B9" s="58">
        <v>1629</v>
      </c>
      <c r="C9" s="63">
        <v>12.284016803607845</v>
      </c>
      <c r="D9" s="63">
        <v>5.4262489218889565</v>
      </c>
      <c r="E9" s="63">
        <v>24.150126215811284</v>
      </c>
      <c r="F9" s="63">
        <v>5.7903067268746415</v>
      </c>
      <c r="G9" s="63">
        <v>23.517613301309275</v>
      </c>
    </row>
    <row r="10" spans="1:13" ht="12.75" customHeight="1">
      <c r="A10" s="17" t="s">
        <v>109</v>
      </c>
      <c r="B10" s="58">
        <v>1673</v>
      </c>
      <c r="C10" s="64">
        <v>10.312199718472691</v>
      </c>
      <c r="D10" s="63">
        <v>4.6069524269505173</v>
      </c>
      <c r="E10" s="63">
        <v>21.230327472861454</v>
      </c>
      <c r="F10" s="63">
        <v>4.8928363074494081</v>
      </c>
      <c r="G10" s="63">
        <v>23.130731063468513</v>
      </c>
    </row>
    <row r="11" spans="1:13" ht="12.75" customHeight="1">
      <c r="A11" s="4" t="s">
        <v>378</v>
      </c>
      <c r="B11" s="58">
        <v>1277</v>
      </c>
      <c r="C11" s="64">
        <v>9.3605831360671878</v>
      </c>
      <c r="D11" s="64">
        <v>5.5</v>
      </c>
      <c r="E11" s="64">
        <v>23.189039999999999</v>
      </c>
      <c r="F11" s="64">
        <v>5.7918273648426526</v>
      </c>
      <c r="G11" s="64">
        <v>24.930891383753188</v>
      </c>
    </row>
    <row r="12" spans="1:13" ht="6" customHeight="1">
      <c r="A12" s="10"/>
      <c r="B12" s="10"/>
      <c r="D12" s="15"/>
      <c r="E12" s="15"/>
      <c r="F12" s="15"/>
      <c r="G12" s="15"/>
    </row>
    <row r="13" spans="1:13" ht="15" customHeight="1">
      <c r="A13" s="887" t="s">
        <v>7</v>
      </c>
      <c r="B13" s="791"/>
      <c r="C13" s="791"/>
      <c r="D13" s="791"/>
      <c r="E13" s="791"/>
      <c r="F13" s="791"/>
    </row>
    <row r="14" spans="1:13" ht="12.75" customHeight="1">
      <c r="A14" s="17" t="s">
        <v>105</v>
      </c>
      <c r="B14" s="58">
        <v>1536</v>
      </c>
      <c r="C14" s="63">
        <v>8.5141747427874748</v>
      </c>
      <c r="D14" s="63">
        <v>11.910365918108111</v>
      </c>
      <c r="E14" s="63">
        <v>13.863771942349373</v>
      </c>
      <c r="F14" s="63">
        <v>2.4554463291774891</v>
      </c>
      <c r="G14" s="63">
        <v>15.379740509799786</v>
      </c>
    </row>
    <row r="15" spans="1:13" ht="12.75" customHeight="1">
      <c r="A15" s="17" t="s">
        <v>106</v>
      </c>
      <c r="B15" s="58">
        <v>1374</v>
      </c>
      <c r="C15" s="63">
        <v>9.8891329284120957</v>
      </c>
      <c r="D15" s="63">
        <v>10.674311408751612</v>
      </c>
      <c r="E15" s="63">
        <v>15.99221091606876</v>
      </c>
      <c r="F15" s="63">
        <v>3.4386079517206141</v>
      </c>
      <c r="G15" s="63">
        <v>17.226578078774345</v>
      </c>
    </row>
    <row r="16" spans="1:13" ht="12.75" customHeight="1">
      <c r="A16" s="17" t="s">
        <v>107</v>
      </c>
      <c r="B16" s="58">
        <v>1343</v>
      </c>
      <c r="C16" s="63">
        <v>10.004866457478778</v>
      </c>
      <c r="D16" s="63">
        <v>7.0614694862131842</v>
      </c>
      <c r="E16" s="63">
        <v>14.800347080652521</v>
      </c>
      <c r="F16" s="63">
        <v>3.0724593828412723</v>
      </c>
      <c r="G16" s="63">
        <v>16.35447905068806</v>
      </c>
    </row>
    <row r="17" spans="1:7" ht="12.75" customHeight="1">
      <c r="A17" s="17" t="s">
        <v>108</v>
      </c>
      <c r="B17" s="58">
        <v>1449</v>
      </c>
      <c r="C17" s="63">
        <v>10.897531291340808</v>
      </c>
      <c r="D17" s="63">
        <v>7.6461496266591977</v>
      </c>
      <c r="E17" s="63">
        <v>16.222272362834531</v>
      </c>
      <c r="F17" s="63">
        <v>3.0388652137788572</v>
      </c>
      <c r="G17" s="63">
        <v>16.323473286107102</v>
      </c>
    </row>
    <row r="18" spans="1:7" ht="12.75" customHeight="1">
      <c r="A18" s="17" t="s">
        <v>109</v>
      </c>
      <c r="B18" s="58">
        <v>1328</v>
      </c>
      <c r="C18" s="64">
        <v>8.6557156139318732</v>
      </c>
      <c r="D18" s="63">
        <v>7.3082790330406402</v>
      </c>
      <c r="E18" s="63">
        <v>17.468821655354141</v>
      </c>
      <c r="F18" s="63">
        <v>3.7926310633935314</v>
      </c>
      <c r="G18" s="63">
        <v>20.756423349232115</v>
      </c>
    </row>
    <row r="19" spans="1:7" ht="12.75" customHeight="1">
      <c r="A19" s="4" t="s">
        <v>378</v>
      </c>
      <c r="B19" s="58">
        <v>1546</v>
      </c>
      <c r="C19" s="64">
        <v>4.7</v>
      </c>
      <c r="D19" s="64">
        <v>6.1259825102494521</v>
      </c>
      <c r="E19" s="64">
        <v>15.014532000000001</v>
      </c>
      <c r="F19" s="64">
        <v>3.0757485083645788</v>
      </c>
      <c r="G19" s="64">
        <v>17.972708942853583</v>
      </c>
    </row>
    <row r="20" spans="1:7" ht="6" customHeight="1">
      <c r="A20" s="11"/>
      <c r="B20" s="11"/>
      <c r="C20" s="12"/>
      <c r="D20" s="15"/>
      <c r="E20" s="15"/>
      <c r="F20" s="15"/>
      <c r="G20" s="15"/>
    </row>
    <row r="21" spans="1:7" ht="15" customHeight="1">
      <c r="A21" s="887" t="s">
        <v>8</v>
      </c>
      <c r="B21" s="791"/>
      <c r="C21" s="791"/>
      <c r="D21" s="791"/>
      <c r="E21" s="791"/>
      <c r="F21" s="791"/>
    </row>
    <row r="22" spans="1:7" ht="12.75" customHeight="1">
      <c r="A22" s="17" t="s">
        <v>105</v>
      </c>
      <c r="B22" s="58">
        <v>1398</v>
      </c>
      <c r="C22" s="63">
        <v>12.291273125047685</v>
      </c>
      <c r="D22" s="63">
        <v>7.6253126039159831</v>
      </c>
      <c r="E22" s="63">
        <v>16.351135927494827</v>
      </c>
      <c r="F22" s="63">
        <v>3.517188</v>
      </c>
      <c r="G22" s="63">
        <v>19.165357299051024</v>
      </c>
    </row>
    <row r="23" spans="1:7" ht="12.75" customHeight="1">
      <c r="A23" s="17" t="s">
        <v>106</v>
      </c>
      <c r="B23" s="58">
        <v>1381</v>
      </c>
      <c r="C23" s="63">
        <v>12.665765589624872</v>
      </c>
      <c r="D23" s="63">
        <v>10.452911456287282</v>
      </c>
      <c r="E23" s="63">
        <v>19.113888264405567</v>
      </c>
      <c r="F23" s="63">
        <v>4.4975870000000002</v>
      </c>
      <c r="G23" s="63">
        <v>19.528001730285872</v>
      </c>
    </row>
    <row r="24" spans="1:7" ht="12.75" customHeight="1">
      <c r="A24" s="17" t="s">
        <v>107</v>
      </c>
      <c r="B24" s="58">
        <v>1072</v>
      </c>
      <c r="C24" s="63">
        <v>14.027425019150277</v>
      </c>
      <c r="D24" s="63">
        <v>5.9667906761950622</v>
      </c>
      <c r="E24" s="63">
        <v>17.766522155946575</v>
      </c>
      <c r="F24" s="63">
        <v>2.6237110000000001</v>
      </c>
      <c r="G24" s="63">
        <v>18.484993558258761</v>
      </c>
    </row>
    <row r="25" spans="1:7" ht="12.75" customHeight="1">
      <c r="A25" s="17" t="s">
        <v>108</v>
      </c>
      <c r="B25" s="58">
        <v>1075</v>
      </c>
      <c r="C25" s="63">
        <v>13.11980803605684</v>
      </c>
      <c r="D25" s="63">
        <v>6.8729840365513288</v>
      </c>
      <c r="E25" s="63">
        <v>23.565120266361888</v>
      </c>
      <c r="F25" s="63">
        <v>5.4995810000000001</v>
      </c>
      <c r="G25" s="63">
        <v>22.392102550093618</v>
      </c>
    </row>
    <row r="26" spans="1:7" ht="12.75" customHeight="1">
      <c r="A26" s="17" t="s">
        <v>109</v>
      </c>
      <c r="B26" s="58">
        <v>1191</v>
      </c>
      <c r="C26" s="64">
        <v>13.05424075447403</v>
      </c>
      <c r="D26" s="63">
        <v>4.8085909247314333</v>
      </c>
      <c r="E26" s="63">
        <v>20.229935861179936</v>
      </c>
      <c r="F26" s="63">
        <v>5.6896145472795636</v>
      </c>
      <c r="G26" s="63">
        <v>22.706199102686998</v>
      </c>
    </row>
    <row r="27" spans="1:7" ht="12.75" customHeight="1">
      <c r="A27" s="4" t="s">
        <v>378</v>
      </c>
      <c r="B27" s="58">
        <v>1243</v>
      </c>
      <c r="C27" s="64">
        <v>10.652709265716808</v>
      </c>
      <c r="D27" s="64">
        <v>5.1660845838625615</v>
      </c>
      <c r="E27" s="64">
        <v>19.432015</v>
      </c>
      <c r="F27" s="64">
        <v>4.6184953884249378</v>
      </c>
      <c r="G27" s="64">
        <v>19.987382618598456</v>
      </c>
    </row>
    <row r="28" spans="1:7" ht="6" customHeight="1">
      <c r="A28" s="11"/>
      <c r="B28" s="11"/>
      <c r="C28" s="12"/>
      <c r="D28" s="15"/>
      <c r="E28" s="15"/>
      <c r="F28" s="15"/>
      <c r="G28" s="15"/>
    </row>
    <row r="29" spans="1:7" ht="15" customHeight="1">
      <c r="A29" s="887" t="s">
        <v>9</v>
      </c>
      <c r="B29" s="791"/>
      <c r="C29" s="791"/>
      <c r="D29" s="791"/>
      <c r="E29" s="791"/>
      <c r="F29" s="791"/>
    </row>
    <row r="30" spans="1:7" ht="12.75" customHeight="1">
      <c r="A30" s="17" t="s">
        <v>105</v>
      </c>
      <c r="B30" s="58">
        <v>1457</v>
      </c>
      <c r="C30" s="63">
        <v>8.5316759917572753</v>
      </c>
      <c r="D30" s="63">
        <v>13.139852916589465</v>
      </c>
      <c r="E30" s="63">
        <v>12.017737390479233</v>
      </c>
      <c r="F30" s="63">
        <v>2.9352844589960485</v>
      </c>
      <c r="G30" s="63">
        <v>16.052520669144151</v>
      </c>
    </row>
    <row r="31" spans="1:7" ht="12.75" customHeight="1">
      <c r="A31" s="17" t="s">
        <v>106</v>
      </c>
      <c r="B31" s="58">
        <v>1380</v>
      </c>
      <c r="C31" s="63">
        <v>7.9581805826320355</v>
      </c>
      <c r="D31" s="63">
        <v>11.282103483808054</v>
      </c>
      <c r="E31" s="63">
        <v>12.082821552289522</v>
      </c>
      <c r="F31" s="63">
        <v>2.2614753356560637</v>
      </c>
      <c r="G31" s="63">
        <v>13.785673141703652</v>
      </c>
    </row>
    <row r="32" spans="1:7" ht="12.75" customHeight="1">
      <c r="A32" s="17" t="s">
        <v>107</v>
      </c>
      <c r="B32" s="58">
        <v>1282</v>
      </c>
      <c r="C32" s="63">
        <v>8.8509233709368313</v>
      </c>
      <c r="D32" s="63">
        <v>7.2316991882363792</v>
      </c>
      <c r="E32" s="63">
        <v>14.663718048618302</v>
      </c>
      <c r="F32" s="63">
        <v>2.8877396202254353</v>
      </c>
      <c r="G32" s="63">
        <v>15.874498980998137</v>
      </c>
    </row>
    <row r="33" spans="1:7" ht="12.75" customHeight="1">
      <c r="A33" s="17" t="s">
        <v>108</v>
      </c>
      <c r="B33" s="58">
        <v>1160</v>
      </c>
      <c r="C33" s="63">
        <v>9.2106124664538687</v>
      </c>
      <c r="D33" s="63">
        <v>10.070346481492855</v>
      </c>
      <c r="E33" s="63">
        <v>15.050255664035403</v>
      </c>
      <c r="F33" s="63">
        <v>3.2488081897329919</v>
      </c>
      <c r="G33" s="63">
        <v>16.244615054392593</v>
      </c>
    </row>
    <row r="34" spans="1:7" ht="12.75" customHeight="1">
      <c r="A34" s="17" t="s">
        <v>109</v>
      </c>
      <c r="B34" s="58">
        <v>1345</v>
      </c>
      <c r="C34" s="64">
        <v>8.2679757826119609</v>
      </c>
      <c r="D34" s="63">
        <v>8.6185919553818344</v>
      </c>
      <c r="E34" s="63">
        <v>13.723782143766488</v>
      </c>
      <c r="F34" s="63">
        <v>4.2699063046267005</v>
      </c>
      <c r="G34" s="63">
        <v>17.386591934442929</v>
      </c>
    </row>
    <row r="35" spans="1:7" ht="12.75" customHeight="1">
      <c r="A35" s="4" t="s">
        <v>378</v>
      </c>
      <c r="B35" s="58">
        <v>1346</v>
      </c>
      <c r="C35" s="64">
        <v>6.3041362441100839</v>
      </c>
      <c r="D35" s="64">
        <v>8.0821567019475964</v>
      </c>
      <c r="E35" s="64">
        <v>13.161910000000001</v>
      </c>
      <c r="F35" s="64">
        <v>3.0440616930187678</v>
      </c>
      <c r="G35" s="64">
        <v>16.58857005783134</v>
      </c>
    </row>
    <row r="36" spans="1:7" ht="6" customHeight="1">
      <c r="A36" s="11"/>
      <c r="B36" s="11"/>
      <c r="C36" s="12"/>
      <c r="D36" s="15"/>
      <c r="E36" s="15"/>
      <c r="F36" s="15"/>
      <c r="G36" s="15"/>
    </row>
    <row r="37" spans="1:7" ht="15" customHeight="1">
      <c r="A37" s="887" t="s">
        <v>3</v>
      </c>
      <c r="B37" s="791"/>
      <c r="C37" s="791"/>
      <c r="D37" s="791"/>
      <c r="E37" s="791"/>
      <c r="F37" s="791"/>
    </row>
    <row r="38" spans="1:7" ht="12.75" customHeight="1">
      <c r="A38" s="17" t="s">
        <v>105</v>
      </c>
      <c r="B38" s="58">
        <v>1581</v>
      </c>
      <c r="C38" s="63">
        <v>9.553777290199978</v>
      </c>
      <c r="D38" s="63">
        <v>11.735011495044857</v>
      </c>
      <c r="E38" s="63">
        <v>13.686834995966654</v>
      </c>
      <c r="F38" s="63">
        <v>2.8176170443934936</v>
      </c>
      <c r="G38" s="63">
        <v>16.224981684466023</v>
      </c>
    </row>
    <row r="39" spans="1:7" ht="12.75" customHeight="1">
      <c r="A39" s="17" t="s">
        <v>106</v>
      </c>
      <c r="B39" s="58">
        <v>1684</v>
      </c>
      <c r="C39" s="63">
        <v>7.8608636505184144</v>
      </c>
      <c r="D39" s="63">
        <v>11.535828967056066</v>
      </c>
      <c r="E39" s="63">
        <v>15.098584239633611</v>
      </c>
      <c r="F39" s="63">
        <v>3.2184412937618707</v>
      </c>
      <c r="G39" s="63">
        <v>15.33589746151603</v>
      </c>
    </row>
    <row r="40" spans="1:7" ht="12.75" customHeight="1">
      <c r="A40" s="17" t="s">
        <v>107</v>
      </c>
      <c r="B40" s="58">
        <v>1783</v>
      </c>
      <c r="C40" s="63">
        <v>8.5300658683777382</v>
      </c>
      <c r="D40" s="63">
        <v>7.9311332905488694</v>
      </c>
      <c r="E40" s="63">
        <v>13.521596456332732</v>
      </c>
      <c r="F40" s="63">
        <v>2.7643996912511475</v>
      </c>
      <c r="G40" s="63">
        <v>15.31478732883564</v>
      </c>
    </row>
    <row r="41" spans="1:7" ht="12.75" customHeight="1">
      <c r="A41" s="17" t="s">
        <v>108</v>
      </c>
      <c r="B41" s="58">
        <v>1131</v>
      </c>
      <c r="C41" s="63">
        <v>9.6754106950214052</v>
      </c>
      <c r="D41" s="63">
        <v>8.2281692177524928</v>
      </c>
      <c r="E41" s="63">
        <v>13.264073055997686</v>
      </c>
      <c r="F41" s="63">
        <v>2.9357078714389329</v>
      </c>
      <c r="G41" s="63">
        <v>15.147325805134052</v>
      </c>
    </row>
    <row r="42" spans="1:7" ht="12.75" customHeight="1">
      <c r="A42" s="17" t="s">
        <v>109</v>
      </c>
      <c r="B42" s="58">
        <v>1473</v>
      </c>
      <c r="C42" s="64">
        <v>7.1374316046030311</v>
      </c>
      <c r="D42" s="63">
        <v>7.8862730246937076</v>
      </c>
      <c r="E42" s="63">
        <v>13.607437433080552</v>
      </c>
      <c r="F42" s="63">
        <v>3.6527585256879957</v>
      </c>
      <c r="G42" s="63">
        <v>18.265235032821504</v>
      </c>
    </row>
    <row r="43" spans="1:7" ht="12.75" customHeight="1">
      <c r="A43" s="4" t="s">
        <v>378</v>
      </c>
      <c r="B43" s="58">
        <v>1417</v>
      </c>
      <c r="C43" s="64">
        <v>7.5747960769893403</v>
      </c>
      <c r="D43" s="64">
        <v>7.938109173044734</v>
      </c>
      <c r="E43" s="64">
        <v>13.171163999999999</v>
      </c>
      <c r="F43" s="64">
        <v>2.6888319636180524</v>
      </c>
      <c r="G43" s="64">
        <v>18.252269307446419</v>
      </c>
    </row>
    <row r="44" spans="1:7" ht="6" customHeight="1">
      <c r="A44" s="11"/>
      <c r="B44" s="11"/>
      <c r="C44" s="12"/>
      <c r="D44" s="15"/>
      <c r="E44" s="15"/>
      <c r="F44" s="15"/>
      <c r="G44" s="15"/>
    </row>
    <row r="45" spans="1:7" ht="15" customHeight="1">
      <c r="A45" s="887" t="s">
        <v>4</v>
      </c>
      <c r="B45" s="791"/>
      <c r="C45" s="791"/>
      <c r="D45" s="791"/>
      <c r="E45" s="791"/>
      <c r="F45" s="791"/>
    </row>
    <row r="46" spans="1:7" ht="12.75" customHeight="1">
      <c r="A46" s="17" t="s">
        <v>105</v>
      </c>
      <c r="B46" s="58">
        <v>1263</v>
      </c>
      <c r="C46" s="63">
        <v>5.7182852471192289</v>
      </c>
      <c r="D46" s="63">
        <v>16.082344897252828</v>
      </c>
      <c r="E46" s="63">
        <v>9.7153093379168922</v>
      </c>
      <c r="F46" s="63">
        <v>2.2103612338171335</v>
      </c>
      <c r="G46" s="63">
        <v>10.784009990476237</v>
      </c>
    </row>
    <row r="47" spans="1:7" ht="12.75" customHeight="1">
      <c r="A47" s="17" t="s">
        <v>106</v>
      </c>
      <c r="B47" s="58">
        <v>1033</v>
      </c>
      <c r="C47" s="63">
        <v>5.001602903732195</v>
      </c>
      <c r="D47" s="63">
        <v>15.453237369292655</v>
      </c>
      <c r="E47" s="63">
        <v>9.8673083721654749</v>
      </c>
      <c r="F47" s="63">
        <v>2.7251095076789893</v>
      </c>
      <c r="G47" s="63">
        <v>11.645887334113317</v>
      </c>
    </row>
    <row r="48" spans="1:7" ht="12.75" customHeight="1">
      <c r="A48" s="17" t="s">
        <v>107</v>
      </c>
      <c r="B48" s="58">
        <v>827</v>
      </c>
      <c r="C48" s="63">
        <v>5.6251891523700364</v>
      </c>
      <c r="D48" s="63">
        <v>14.042582798982147</v>
      </c>
      <c r="E48" s="63">
        <v>10.627972682883284</v>
      </c>
      <c r="F48" s="63">
        <v>1.9917268711830645</v>
      </c>
      <c r="G48" s="63">
        <v>14.417936755986318</v>
      </c>
    </row>
    <row r="49" spans="1:12" ht="12.75" customHeight="1">
      <c r="A49" s="17" t="s">
        <v>108</v>
      </c>
      <c r="B49" s="58">
        <v>1007</v>
      </c>
      <c r="C49" s="63">
        <v>8.3090039373528803</v>
      </c>
      <c r="D49" s="63">
        <v>12.76989136772827</v>
      </c>
      <c r="E49" s="63">
        <v>13.129291625397055</v>
      </c>
      <c r="F49" s="63">
        <v>2.5459877654212733</v>
      </c>
      <c r="G49" s="63">
        <v>13.650830024357774</v>
      </c>
    </row>
    <row r="50" spans="1:12" ht="12.75" customHeight="1">
      <c r="A50" s="17" t="s">
        <v>109</v>
      </c>
      <c r="B50" s="58">
        <v>1039</v>
      </c>
      <c r="C50" s="64">
        <v>8.5404288728848687</v>
      </c>
      <c r="D50" s="64">
        <v>12.85677176219945</v>
      </c>
      <c r="E50" s="64">
        <v>14.835343221457208</v>
      </c>
      <c r="F50" s="64">
        <v>2.4746576321964593</v>
      </c>
      <c r="G50" s="64">
        <v>16.169814528770239</v>
      </c>
    </row>
    <row r="51" spans="1:12" ht="12.75" customHeight="1">
      <c r="A51" s="582" t="s">
        <v>378</v>
      </c>
      <c r="B51" s="585">
        <v>1208</v>
      </c>
      <c r="C51" s="586">
        <v>4.6963032951481098</v>
      </c>
      <c r="D51" s="586">
        <v>7.6816340798642084</v>
      </c>
      <c r="E51" s="586">
        <v>11.246575</v>
      </c>
      <c r="F51" s="586">
        <v>2.2286105162606678</v>
      </c>
      <c r="G51" s="586">
        <v>14.894069396610304</v>
      </c>
    </row>
    <row r="52" spans="1:12" s="4" customFormat="1" ht="6" customHeight="1"/>
    <row r="53" spans="1:12" s="4" customFormat="1" ht="51.75" customHeight="1">
      <c r="A53" s="776" t="s">
        <v>182</v>
      </c>
      <c r="B53" s="776"/>
      <c r="C53" s="776"/>
      <c r="D53" s="776"/>
      <c r="E53" s="776"/>
      <c r="F53" s="776"/>
      <c r="G53" s="776"/>
    </row>
    <row r="54" spans="1:12" s="42" customFormat="1" ht="6" customHeight="1">
      <c r="A54" s="572" t="s">
        <v>40</v>
      </c>
      <c r="B54" s="570"/>
      <c r="C54" s="570"/>
      <c r="D54" s="570"/>
      <c r="E54" s="570"/>
      <c r="F54" s="570"/>
      <c r="G54" s="570"/>
      <c r="H54" s="570"/>
      <c r="I54" s="570"/>
      <c r="J54" s="107"/>
    </row>
    <row r="55" spans="1:12" s="42" customFormat="1" ht="12.75" customHeight="1">
      <c r="A55" s="832" t="s">
        <v>200</v>
      </c>
      <c r="B55" s="832"/>
      <c r="C55" s="832"/>
      <c r="D55" s="832"/>
      <c r="E55" s="832"/>
      <c r="F55" s="832"/>
      <c r="G55" s="832"/>
      <c r="H55" s="4"/>
      <c r="I55" s="4"/>
      <c r="J55" s="20"/>
      <c r="K55" s="20"/>
      <c r="L55" s="20"/>
    </row>
    <row r="56" spans="1:12">
      <c r="H56" s="4"/>
      <c r="I56" s="4"/>
    </row>
  </sheetData>
  <mergeCells count="10">
    <mergeCell ref="A55:G55"/>
    <mergeCell ref="A53:G53"/>
    <mergeCell ref="A37:F37"/>
    <mergeCell ref="A45:F45"/>
    <mergeCell ref="J1:M1"/>
    <mergeCell ref="A2:G2"/>
    <mergeCell ref="A5:F5"/>
    <mergeCell ref="A13:F13"/>
    <mergeCell ref="A21:F21"/>
    <mergeCell ref="A29:F29"/>
  </mergeCells>
  <hyperlinks>
    <hyperlink ref="J1:L1" location="Tabellförteckning!A1" display="Tabellförteckning!A1"/>
  </hyperlinks>
  <pageMargins left="0.70866141732283472" right="0.70866141732283472" top="0.74803149606299213" bottom="0.74803149606299213" header="0.31496062992125984" footer="0.31496062992125984"/>
  <pageSetup paperSize="9" scale="98" orientation="portrait" r:id="rId1"/>
  <drawing r:id="rId2"/>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21"/>
  <sheetViews>
    <sheetView workbookViewId="0">
      <selection activeCell="A21" sqref="A21:M21"/>
    </sheetView>
  </sheetViews>
  <sheetFormatPr defaultColWidth="9.140625" defaultRowHeight="12.75"/>
  <cols>
    <col min="1" max="1" width="17.28515625" style="348" bestFit="1" customWidth="1"/>
    <col min="2" max="13" width="8.7109375" style="348" customWidth="1"/>
    <col min="14" max="16384" width="9.140625" style="348"/>
  </cols>
  <sheetData>
    <row r="1" spans="1:13" s="723" customFormat="1" ht="30" customHeight="1">
      <c r="A1" s="720"/>
      <c r="B1" s="721"/>
      <c r="C1" s="721"/>
      <c r="D1" s="721"/>
      <c r="E1" s="721"/>
      <c r="F1" s="722"/>
      <c r="G1" s="721"/>
      <c r="H1" s="774" t="s">
        <v>354</v>
      </c>
      <c r="I1" s="775"/>
      <c r="J1" s="775"/>
      <c r="K1" s="817"/>
    </row>
    <row r="2" spans="1:13" ht="15" customHeight="1">
      <c r="A2" s="841" t="s">
        <v>553</v>
      </c>
      <c r="B2" s="841"/>
      <c r="C2" s="841"/>
      <c r="D2" s="841"/>
      <c r="E2" s="841"/>
      <c r="F2" s="841"/>
      <c r="G2" s="841"/>
      <c r="H2" s="841"/>
      <c r="I2" s="841"/>
      <c r="J2" s="841"/>
      <c r="K2" s="841"/>
      <c r="L2" s="888"/>
      <c r="M2" s="888"/>
    </row>
    <row r="3" spans="1:13" ht="71.25" customHeight="1">
      <c r="A3" s="715"/>
      <c r="B3" s="713" t="s">
        <v>516</v>
      </c>
      <c r="C3" s="713" t="s">
        <v>515</v>
      </c>
      <c r="D3" s="713" t="s">
        <v>517</v>
      </c>
      <c r="E3" s="713" t="s">
        <v>518</v>
      </c>
      <c r="F3" s="713" t="s">
        <v>514</v>
      </c>
      <c r="G3" s="713" t="s">
        <v>539</v>
      </c>
      <c r="H3" s="713" t="s">
        <v>540</v>
      </c>
      <c r="I3" s="713" t="s">
        <v>541</v>
      </c>
      <c r="J3" s="713" t="s">
        <v>542</v>
      </c>
      <c r="K3" s="713" t="s">
        <v>129</v>
      </c>
      <c r="L3" s="713" t="s">
        <v>513</v>
      </c>
      <c r="M3" s="724" t="s">
        <v>538</v>
      </c>
    </row>
    <row r="4" spans="1:13" ht="6" customHeight="1">
      <c r="A4" s="715"/>
      <c r="B4" s="716"/>
      <c r="C4" s="713"/>
      <c r="D4" s="713"/>
      <c r="E4" s="713"/>
      <c r="F4" s="713"/>
      <c r="G4" s="713"/>
      <c r="H4" s="713"/>
      <c r="I4" s="713"/>
      <c r="J4" s="713"/>
      <c r="K4" s="713"/>
      <c r="L4" s="713"/>
      <c r="M4" s="713"/>
    </row>
    <row r="5" spans="1:13" ht="12.75" customHeight="1">
      <c r="A5" s="20" t="s">
        <v>547</v>
      </c>
      <c r="B5" s="712">
        <v>4027</v>
      </c>
      <c r="C5" s="193">
        <v>8</v>
      </c>
      <c r="D5" s="193">
        <v>44.5</v>
      </c>
      <c r="E5" s="193">
        <v>9.5898214963919504</v>
      </c>
      <c r="F5" s="193">
        <v>19.749335358906201</v>
      </c>
      <c r="G5" s="193">
        <v>14.1283706798329</v>
      </c>
      <c r="H5" s="193">
        <v>4.5195594379035304</v>
      </c>
      <c r="I5" s="193">
        <v>1.1391684070628401</v>
      </c>
      <c r="J5" s="193">
        <v>0.91133472565027496</v>
      </c>
      <c r="K5" s="193">
        <v>8.5833649829092291</v>
      </c>
      <c r="L5" s="193">
        <v>7.2540827952905396</v>
      </c>
      <c r="M5" s="28">
        <v>1.4319201405081095</v>
      </c>
    </row>
    <row r="6" spans="1:13" ht="12.75" customHeight="1">
      <c r="A6" s="20" t="s">
        <v>548</v>
      </c>
      <c r="B6" s="712">
        <v>2790</v>
      </c>
      <c r="C6" s="193">
        <v>5.6</v>
      </c>
      <c r="D6" s="193">
        <v>43.5</v>
      </c>
      <c r="E6" s="193">
        <v>9.7285067873303195</v>
      </c>
      <c r="F6" s="193">
        <v>16.132679984922699</v>
      </c>
      <c r="G6" s="193">
        <v>13.117225782133399</v>
      </c>
      <c r="H6" s="193">
        <v>5.1659125188536903</v>
      </c>
      <c r="I6" s="193">
        <v>0.90463626083678905</v>
      </c>
      <c r="J6" s="193">
        <v>0.75386355069732403</v>
      </c>
      <c r="K6" s="193">
        <v>7.8024877497173</v>
      </c>
      <c r="L6" s="193">
        <v>6.3324538258575203</v>
      </c>
      <c r="M6" s="28">
        <v>1.4974555969588392</v>
      </c>
    </row>
    <row r="7" spans="1:13" ht="12.75" customHeight="1">
      <c r="A7" s="20" t="s">
        <v>549</v>
      </c>
      <c r="B7" s="712">
        <v>1755</v>
      </c>
      <c r="C7" s="193">
        <v>7.8</v>
      </c>
      <c r="D7" s="193">
        <v>48.4</v>
      </c>
      <c r="E7" s="193">
        <v>12.135922330097101</v>
      </c>
      <c r="F7" s="193">
        <v>20.319001386962601</v>
      </c>
      <c r="G7" s="193">
        <v>13.7309292649098</v>
      </c>
      <c r="H7" s="193">
        <v>3.6061026352288499</v>
      </c>
      <c r="I7" s="193">
        <v>1.04022191400832</v>
      </c>
      <c r="J7" s="193">
        <v>0.76282940360610296</v>
      </c>
      <c r="K7" s="193">
        <v>9.3619972260748998</v>
      </c>
      <c r="L7" s="193">
        <v>7.2815533980582501</v>
      </c>
      <c r="M7" s="28">
        <v>1.6666884076689079</v>
      </c>
    </row>
    <row r="8" spans="1:13" ht="12.75" customHeight="1">
      <c r="A8" s="20" t="s">
        <v>512</v>
      </c>
      <c r="B8" s="712">
        <v>8739</v>
      </c>
      <c r="C8" s="193">
        <v>7.2</v>
      </c>
      <c r="D8" s="193">
        <v>45.7</v>
      </c>
      <c r="E8" s="193">
        <v>10.7762557077626</v>
      </c>
      <c r="F8" s="193">
        <v>17.524831601780999</v>
      </c>
      <c r="G8" s="193">
        <v>12.4900102751456</v>
      </c>
      <c r="H8" s="193">
        <v>6.1536705103322298</v>
      </c>
      <c r="I8" s="193">
        <v>1.26726795296267</v>
      </c>
      <c r="J8" s="193">
        <v>1.0616438356164399</v>
      </c>
      <c r="K8" s="193">
        <v>6.02739726027397</v>
      </c>
      <c r="L8" s="193">
        <v>4.7151501312935302</v>
      </c>
      <c r="M8" s="28">
        <v>1.6379708634182155</v>
      </c>
    </row>
    <row r="9" spans="1:13" ht="12.75" customHeight="1">
      <c r="A9" s="20" t="s">
        <v>511</v>
      </c>
      <c r="B9" s="712">
        <v>3758</v>
      </c>
      <c r="C9" s="193">
        <v>6.9</v>
      </c>
      <c r="D9" s="193">
        <v>47.7</v>
      </c>
      <c r="E9" s="193">
        <v>10.1751674394642</v>
      </c>
      <c r="F9" s="193">
        <v>18.783818603452701</v>
      </c>
      <c r="G9" s="193">
        <v>13.5789744911105</v>
      </c>
      <c r="H9" s="193">
        <v>6.6185938707185201</v>
      </c>
      <c r="I9" s="193">
        <v>0.97912909044060803</v>
      </c>
      <c r="J9" s="193">
        <v>0.85029631538263295</v>
      </c>
      <c r="K9" s="193">
        <v>5.5655758825045103</v>
      </c>
      <c r="L9" s="193">
        <v>4.3276661514683203</v>
      </c>
      <c r="M9" s="28">
        <v>1.4000765866396883</v>
      </c>
    </row>
    <row r="10" spans="1:13" ht="12.75" customHeight="1">
      <c r="A10" s="20" t="s">
        <v>510</v>
      </c>
      <c r="B10" s="712">
        <v>1905</v>
      </c>
      <c r="C10" s="193">
        <v>6.1</v>
      </c>
      <c r="D10" s="193">
        <v>41.4</v>
      </c>
      <c r="E10" s="193">
        <v>7.1585098612125604</v>
      </c>
      <c r="F10" s="193">
        <v>19.0510948905109</v>
      </c>
      <c r="G10" s="193">
        <v>11.4598540145985</v>
      </c>
      <c r="H10" s="193">
        <v>7.6642335766423404</v>
      </c>
      <c r="I10" s="193">
        <v>1.02189781021898</v>
      </c>
      <c r="J10" s="193">
        <v>0.51094890510948898</v>
      </c>
      <c r="K10" s="193">
        <v>3.50620891161432</v>
      </c>
      <c r="L10" s="193">
        <v>3.0656934306569301</v>
      </c>
      <c r="M10" s="28">
        <v>1.2447361019489733</v>
      </c>
    </row>
    <row r="11" spans="1:13" ht="12.75" customHeight="1">
      <c r="A11" s="20" t="s">
        <v>509</v>
      </c>
      <c r="B11" s="712">
        <v>1686</v>
      </c>
      <c r="C11" s="193">
        <v>8.6999999999999993</v>
      </c>
      <c r="D11" s="193">
        <v>45.9</v>
      </c>
      <c r="E11" s="193">
        <v>10.947204968944099</v>
      </c>
      <c r="F11" s="193">
        <v>22.999222999223001</v>
      </c>
      <c r="G11" s="193">
        <v>14.984472049689399</v>
      </c>
      <c r="H11" s="193">
        <v>11.335403726708099</v>
      </c>
      <c r="I11" s="193">
        <v>0.93167701863354002</v>
      </c>
      <c r="J11" s="193">
        <v>0.85403726708074501</v>
      </c>
      <c r="K11" s="193">
        <v>4.50310559006211</v>
      </c>
      <c r="L11" s="193">
        <v>3.41614906832298</v>
      </c>
      <c r="M11" s="28">
        <v>1.7778452750421745</v>
      </c>
    </row>
    <row r="12" spans="1:13" ht="12.75" customHeight="1">
      <c r="A12" s="157" t="s">
        <v>544</v>
      </c>
      <c r="B12" s="35">
        <v>24696</v>
      </c>
      <c r="C12" s="714">
        <v>7.2</v>
      </c>
      <c r="D12" s="714">
        <v>45.4</v>
      </c>
      <c r="E12" s="714">
        <v>10.199999999999999</v>
      </c>
      <c r="F12" s="714">
        <v>18.600000000000001</v>
      </c>
      <c r="G12" s="714">
        <v>13.2</v>
      </c>
      <c r="H12" s="714">
        <v>6</v>
      </c>
      <c r="I12" s="714">
        <v>1.1000000000000001</v>
      </c>
      <c r="J12" s="714">
        <v>0.9</v>
      </c>
      <c r="K12" s="714">
        <v>6.7</v>
      </c>
      <c r="L12" s="714">
        <v>5.4</v>
      </c>
      <c r="M12" s="717">
        <v>1.53</v>
      </c>
    </row>
    <row r="13" spans="1:13" ht="6" customHeight="1">
      <c r="A13" s="263"/>
      <c r="B13" s="265"/>
      <c r="C13" s="718"/>
      <c r="D13" s="265"/>
      <c r="E13" s="265"/>
      <c r="F13" s="265"/>
      <c r="G13" s="265"/>
      <c r="H13" s="265"/>
      <c r="I13" s="265"/>
      <c r="J13" s="265"/>
      <c r="K13" s="265"/>
      <c r="L13" s="265"/>
      <c r="M13" s="263"/>
    </row>
    <row r="14" spans="1:13" ht="12.75" customHeight="1">
      <c r="A14" s="889" t="s">
        <v>508</v>
      </c>
      <c r="B14" s="889"/>
      <c r="C14" s="889"/>
      <c r="D14" s="889"/>
      <c r="E14" s="889"/>
      <c r="F14" s="889"/>
      <c r="G14" s="889"/>
      <c r="H14" s="889"/>
      <c r="I14" s="889"/>
      <c r="J14" s="889"/>
      <c r="K14" s="889"/>
      <c r="L14" s="889"/>
      <c r="M14" s="889"/>
    </row>
    <row r="15" spans="1:13">
      <c r="A15" s="889" t="s">
        <v>519</v>
      </c>
      <c r="B15" s="889"/>
      <c r="C15" s="889"/>
      <c r="D15" s="889"/>
      <c r="E15" s="889"/>
      <c r="F15" s="889"/>
      <c r="G15" s="889"/>
      <c r="H15" s="889"/>
      <c r="I15" s="889"/>
      <c r="J15" s="889"/>
      <c r="K15" s="889"/>
      <c r="L15" s="889"/>
      <c r="M15" s="889"/>
    </row>
    <row r="16" spans="1:13" ht="12.75" customHeight="1">
      <c r="A16" s="889" t="s">
        <v>545</v>
      </c>
      <c r="B16" s="889"/>
      <c r="C16" s="889"/>
      <c r="D16" s="889"/>
      <c r="E16" s="889"/>
      <c r="F16" s="889"/>
      <c r="G16" s="889"/>
      <c r="H16" s="889"/>
      <c r="I16" s="889"/>
      <c r="J16" s="889"/>
      <c r="K16" s="889"/>
      <c r="L16" s="889"/>
      <c r="M16" s="889"/>
    </row>
    <row r="17" spans="1:13" ht="12.75" customHeight="1">
      <c r="A17" s="889" t="s">
        <v>546</v>
      </c>
      <c r="B17" s="889"/>
      <c r="C17" s="889"/>
      <c r="D17" s="889"/>
      <c r="E17" s="889"/>
      <c r="F17" s="889"/>
      <c r="G17" s="889"/>
      <c r="H17" s="889"/>
      <c r="I17" s="889"/>
      <c r="J17" s="889"/>
      <c r="K17" s="889"/>
      <c r="L17" s="889"/>
      <c r="M17" s="889"/>
    </row>
    <row r="18" spans="1:13" ht="12.75" customHeight="1">
      <c r="A18" s="889" t="s">
        <v>543</v>
      </c>
      <c r="B18" s="889"/>
      <c r="C18" s="889"/>
      <c r="D18" s="889"/>
      <c r="E18" s="889"/>
      <c r="F18" s="889"/>
      <c r="G18" s="889"/>
      <c r="H18" s="889"/>
      <c r="I18" s="889"/>
      <c r="J18" s="889"/>
      <c r="K18" s="889"/>
      <c r="L18" s="889"/>
      <c r="M18" s="889"/>
    </row>
    <row r="19" spans="1:13" ht="12.75" customHeight="1">
      <c r="A19" s="777" t="s">
        <v>550</v>
      </c>
      <c r="B19" s="777"/>
      <c r="C19" s="777"/>
      <c r="D19" s="777"/>
      <c r="E19" s="777"/>
      <c r="F19" s="777"/>
      <c r="G19" s="777"/>
      <c r="H19" s="777"/>
      <c r="I19" s="777"/>
      <c r="J19" s="777"/>
      <c r="K19" s="777"/>
      <c r="L19" s="777"/>
      <c r="M19" s="777"/>
    </row>
    <row r="20" spans="1:13" ht="6" customHeight="1">
      <c r="A20" s="20"/>
      <c r="B20" s="751"/>
      <c r="C20" s="766"/>
      <c r="D20" s="751"/>
      <c r="E20" s="751"/>
      <c r="F20" s="751"/>
      <c r="G20" s="751"/>
      <c r="H20" s="751"/>
      <c r="I20" s="751"/>
      <c r="J20" s="751"/>
      <c r="K20" s="751"/>
      <c r="L20" s="751"/>
      <c r="M20" s="20"/>
    </row>
    <row r="21" spans="1:13">
      <c r="A21" s="832" t="s">
        <v>200</v>
      </c>
      <c r="B21" s="832"/>
      <c r="C21" s="832"/>
      <c r="D21" s="832"/>
      <c r="E21" s="832"/>
      <c r="F21" s="832"/>
      <c r="G21" s="832"/>
      <c r="H21" s="832"/>
      <c r="I21" s="832"/>
      <c r="J21" s="832"/>
      <c r="K21" s="832"/>
      <c r="L21" s="832"/>
      <c r="M21" s="832"/>
    </row>
  </sheetData>
  <mergeCells count="9">
    <mergeCell ref="A21:M21"/>
    <mergeCell ref="H1:K1"/>
    <mergeCell ref="A19:M19"/>
    <mergeCell ref="A2:M2"/>
    <mergeCell ref="A14:M14"/>
    <mergeCell ref="A15:M15"/>
    <mergeCell ref="A18:M18"/>
    <mergeCell ref="A16:M16"/>
    <mergeCell ref="A17:M17"/>
  </mergeCells>
  <hyperlinks>
    <hyperlink ref="H1:J1" location="Tabellförteckning!A1" display="Tabellförteckning!A1"/>
  </hyperlinks>
  <pageMargins left="0.7" right="0.7" top="0.75" bottom="0.75" header="0.3" footer="0.3"/>
  <pageSetup paperSize="9" scale="7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14"/>
  <sheetViews>
    <sheetView workbookViewId="0">
      <pane ySplit="4" topLeftCell="A5" activePane="bottomLeft" state="frozen"/>
      <selection activeCell="A17" sqref="A17:XFD18"/>
      <selection pane="bottomLeft" activeCell="F33" sqref="F33"/>
    </sheetView>
  </sheetViews>
  <sheetFormatPr defaultColWidth="8.85546875" defaultRowHeight="12.75"/>
  <cols>
    <col min="1" max="1" width="6.7109375" style="4" customWidth="1"/>
    <col min="2" max="26" width="8.7109375" style="4" customWidth="1"/>
    <col min="27" max="16384" width="8.85546875" style="4"/>
  </cols>
  <sheetData>
    <row r="1" spans="1:13" s="94" customFormat="1" ht="30" customHeight="1">
      <c r="A1" s="142"/>
      <c r="B1" s="364"/>
      <c r="C1" s="364"/>
      <c r="D1" s="364"/>
      <c r="E1" s="364"/>
      <c r="F1" s="364"/>
      <c r="G1" s="364"/>
      <c r="H1" s="364"/>
      <c r="I1" s="364"/>
      <c r="J1" s="364"/>
      <c r="K1" s="774" t="s">
        <v>354</v>
      </c>
      <c r="L1" s="775"/>
      <c r="M1" s="775"/>
    </row>
    <row r="2" spans="1:13" s="148" customFormat="1" ht="42.95" customHeight="1">
      <c r="A2" s="807" t="s">
        <v>401</v>
      </c>
      <c r="B2" s="808"/>
      <c r="C2" s="808"/>
      <c r="D2" s="808"/>
      <c r="E2" s="808"/>
      <c r="F2" s="808"/>
      <c r="G2" s="808"/>
      <c r="H2" s="594"/>
    </row>
    <row r="3" spans="1:13" ht="15" customHeight="1">
      <c r="B3" s="805" t="s">
        <v>27</v>
      </c>
      <c r="C3" s="805"/>
      <c r="D3" s="805" t="s">
        <v>26</v>
      </c>
      <c r="E3" s="805"/>
      <c r="F3" s="805" t="s">
        <v>36</v>
      </c>
      <c r="G3" s="805"/>
    </row>
    <row r="4" spans="1:13" s="360" customFormat="1" ht="15" customHeight="1">
      <c r="A4" s="360" t="s">
        <v>40</v>
      </c>
      <c r="B4" s="360" t="s">
        <v>29</v>
      </c>
      <c r="C4" s="360" t="s">
        <v>30</v>
      </c>
      <c r="D4" s="360" t="s">
        <v>29</v>
      </c>
      <c r="E4" s="360" t="s">
        <v>30</v>
      </c>
      <c r="F4" s="360" t="s">
        <v>29</v>
      </c>
      <c r="G4" s="360" t="s">
        <v>30</v>
      </c>
    </row>
    <row r="5" spans="1:13" ht="6" customHeight="1">
      <c r="A5" s="355"/>
      <c r="B5" s="325"/>
      <c r="C5" s="325"/>
      <c r="D5" s="325"/>
      <c r="E5" s="325"/>
      <c r="F5" s="325"/>
      <c r="G5" s="325"/>
    </row>
    <row r="6" spans="1:13" ht="12.75" customHeight="1">
      <c r="A6" s="6">
        <v>2012</v>
      </c>
      <c r="B6" s="28">
        <v>31.051373449291695</v>
      </c>
      <c r="C6" s="28">
        <v>13.147653414302615</v>
      </c>
      <c r="D6" s="28">
        <v>48.04786474354156</v>
      </c>
      <c r="E6" s="28">
        <v>61.991729780799496</v>
      </c>
      <c r="F6" s="28">
        <v>20.900761807166756</v>
      </c>
      <c r="G6" s="28">
        <v>24.860616804897887</v>
      </c>
    </row>
    <row r="7" spans="1:13" ht="12.75" customHeight="1">
      <c r="A7" s="6">
        <v>2013</v>
      </c>
      <c r="B7" s="28">
        <v>31.569086195324793</v>
      </c>
      <c r="C7" s="28">
        <v>12.853454302311324</v>
      </c>
      <c r="D7" s="28">
        <v>62.864377715703199</v>
      </c>
      <c r="E7" s="28">
        <v>83.852200973800493</v>
      </c>
      <c r="F7" s="28">
        <v>5.5665360889720183</v>
      </c>
      <c r="G7" s="28">
        <v>3.2943447238881851</v>
      </c>
    </row>
    <row r="8" spans="1:13" ht="12.75" customHeight="1">
      <c r="A8" s="6">
        <v>2014</v>
      </c>
      <c r="B8" s="28">
        <v>30.86106528600892</v>
      </c>
      <c r="C8" s="28">
        <v>11.270841271369209</v>
      </c>
      <c r="D8" s="28">
        <v>65.131416556548601</v>
      </c>
      <c r="E8" s="28">
        <v>86.395156613336653</v>
      </c>
      <c r="F8" s="28">
        <v>4.0075181574424956</v>
      </c>
      <c r="G8" s="28">
        <v>2.3340021152941346</v>
      </c>
    </row>
    <row r="9" spans="1:13" ht="12.75" customHeight="1">
      <c r="A9" s="6">
        <v>2015</v>
      </c>
      <c r="B9" s="28">
        <v>30.939840006853203</v>
      </c>
      <c r="C9" s="28">
        <v>11.86540850589151</v>
      </c>
      <c r="D9" s="28">
        <v>65.061549548080052</v>
      </c>
      <c r="E9" s="608">
        <v>85.38668379282889</v>
      </c>
      <c r="F9" s="28">
        <v>3.9986104450667326</v>
      </c>
      <c r="G9" s="608">
        <v>2.7479077012795963</v>
      </c>
    </row>
    <row r="10" spans="1:13" ht="12.75" customHeight="1">
      <c r="A10" s="554">
        <v>2016</v>
      </c>
      <c r="B10" s="552">
        <v>30.325792029393707</v>
      </c>
      <c r="C10" s="552">
        <v>9.468967880375196</v>
      </c>
      <c r="D10" s="552">
        <v>65.431045946118687</v>
      </c>
      <c r="E10" s="609">
        <v>87.363154704241779</v>
      </c>
      <c r="F10" s="552">
        <v>4.2431620244876083</v>
      </c>
      <c r="G10" s="609">
        <v>3.1678774153830149</v>
      </c>
    </row>
    <row r="11" spans="1:13" ht="6" customHeight="1"/>
    <row r="12" spans="1:13" ht="51" customHeight="1">
      <c r="A12" s="806" t="s">
        <v>349</v>
      </c>
      <c r="B12" s="791"/>
      <c r="C12" s="791"/>
      <c r="D12" s="791"/>
      <c r="E12" s="791"/>
      <c r="F12" s="791"/>
      <c r="G12" s="791"/>
    </row>
    <row r="13" spans="1:13" s="42" customFormat="1" ht="6" customHeight="1">
      <c r="A13" s="4"/>
      <c r="B13" s="4"/>
      <c r="C13" s="4"/>
      <c r="D13" s="4"/>
      <c r="E13" s="4"/>
      <c r="F13" s="4"/>
      <c r="G13" s="4"/>
      <c r="H13" s="361"/>
      <c r="I13" s="361"/>
      <c r="J13" s="361"/>
      <c r="K13" s="107"/>
    </row>
    <row r="14" spans="1:13" s="42" customFormat="1" ht="12.75" customHeight="1">
      <c r="A14" s="776" t="s">
        <v>200</v>
      </c>
      <c r="B14" s="776"/>
      <c r="C14" s="776"/>
      <c r="D14" s="776"/>
      <c r="E14" s="776"/>
      <c r="F14" s="801"/>
      <c r="G14" s="801"/>
      <c r="H14" s="4"/>
      <c r="I14" s="4"/>
      <c r="J14" s="4"/>
      <c r="K14" s="4"/>
      <c r="L14" s="4"/>
    </row>
  </sheetData>
  <mergeCells count="7">
    <mergeCell ref="K1:M1"/>
    <mergeCell ref="A14:G14"/>
    <mergeCell ref="B3:C3"/>
    <mergeCell ref="D3:E3"/>
    <mergeCell ref="F3:G3"/>
    <mergeCell ref="A12:G12"/>
    <mergeCell ref="A2:G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21"/>
  <sheetViews>
    <sheetView workbookViewId="0">
      <selection activeCell="A21" sqref="A21:M21"/>
    </sheetView>
  </sheetViews>
  <sheetFormatPr defaultColWidth="9.140625" defaultRowHeight="12.75"/>
  <cols>
    <col min="1" max="1" width="17.28515625" style="348" bestFit="1" customWidth="1"/>
    <col min="2" max="13" width="8.7109375" style="348" customWidth="1"/>
    <col min="14" max="16384" width="9.140625" style="348"/>
  </cols>
  <sheetData>
    <row r="1" spans="1:13" s="723" customFormat="1" ht="30" customHeight="1">
      <c r="A1" s="720"/>
      <c r="B1" s="721"/>
      <c r="C1" s="721"/>
      <c r="D1" s="721"/>
      <c r="E1" s="721"/>
      <c r="F1" s="722"/>
      <c r="G1" s="721"/>
      <c r="H1" s="774" t="s">
        <v>354</v>
      </c>
      <c r="I1" s="775"/>
      <c r="J1" s="775"/>
      <c r="K1" s="817"/>
    </row>
    <row r="2" spans="1:13" ht="15" customHeight="1">
      <c r="A2" s="841" t="s">
        <v>554</v>
      </c>
      <c r="B2" s="841"/>
      <c r="C2" s="841"/>
      <c r="D2" s="841"/>
      <c r="E2" s="841"/>
      <c r="F2" s="841"/>
      <c r="G2" s="841"/>
      <c r="H2" s="841"/>
      <c r="I2" s="841"/>
      <c r="J2" s="841"/>
      <c r="K2" s="841"/>
      <c r="L2" s="888"/>
      <c r="M2" s="888"/>
    </row>
    <row r="3" spans="1:13" ht="64.5" customHeight="1">
      <c r="A3" s="715"/>
      <c r="B3" s="724" t="s">
        <v>516</v>
      </c>
      <c r="C3" s="724" t="s">
        <v>515</v>
      </c>
      <c r="D3" s="724" t="s">
        <v>517</v>
      </c>
      <c r="E3" s="724" t="s">
        <v>518</v>
      </c>
      <c r="F3" s="724" t="s">
        <v>514</v>
      </c>
      <c r="G3" s="724" t="s">
        <v>539</v>
      </c>
      <c r="H3" s="724" t="s">
        <v>540</v>
      </c>
      <c r="I3" s="724" t="s">
        <v>541</v>
      </c>
      <c r="J3" s="724" t="s">
        <v>542</v>
      </c>
      <c r="K3" s="724" t="s">
        <v>129</v>
      </c>
      <c r="L3" s="724" t="s">
        <v>513</v>
      </c>
      <c r="M3" s="724" t="s">
        <v>538</v>
      </c>
    </row>
    <row r="4" spans="1:13" ht="6" customHeight="1">
      <c r="A4" s="715"/>
      <c r="B4" s="716"/>
      <c r="C4" s="713"/>
      <c r="D4" s="713"/>
      <c r="E4" s="713"/>
      <c r="F4" s="713"/>
      <c r="G4" s="713"/>
      <c r="H4" s="713"/>
      <c r="I4" s="713"/>
      <c r="J4" s="713"/>
      <c r="K4" s="713"/>
      <c r="L4" s="713"/>
      <c r="M4" s="713"/>
    </row>
    <row r="5" spans="1:13" ht="12.75" customHeight="1">
      <c r="A5" s="20" t="s">
        <v>547</v>
      </c>
      <c r="B5" s="712">
        <v>3634</v>
      </c>
      <c r="C5" s="193">
        <v>10.3</v>
      </c>
      <c r="D5" s="193">
        <v>77.3</v>
      </c>
      <c r="E5" s="193">
        <v>28.9</v>
      </c>
      <c r="F5" s="193">
        <v>19.346557759626599</v>
      </c>
      <c r="G5" s="193">
        <v>29.2113859076062</v>
      </c>
      <c r="H5" s="193">
        <v>10.3359776014932</v>
      </c>
      <c r="I5" s="193">
        <v>0.84014002333722304</v>
      </c>
      <c r="J5" s="193">
        <v>0.55996266915538995</v>
      </c>
      <c r="K5" s="193">
        <v>23.121791880541299</v>
      </c>
      <c r="L5" s="193">
        <v>16.822211852543202</v>
      </c>
      <c r="M5" s="28">
        <v>3.66</v>
      </c>
    </row>
    <row r="6" spans="1:13" ht="12.75" customHeight="1">
      <c r="A6" s="20" t="s">
        <v>548</v>
      </c>
      <c r="B6" s="712">
        <v>2280</v>
      </c>
      <c r="C6" s="193">
        <v>8.6</v>
      </c>
      <c r="D6" s="193">
        <v>77.400000000000006</v>
      </c>
      <c r="E6" s="193">
        <v>30.9</v>
      </c>
      <c r="F6" s="193">
        <v>17.0110523786641</v>
      </c>
      <c r="G6" s="193">
        <v>27.211538461538499</v>
      </c>
      <c r="H6" s="193">
        <v>12.4939932724652</v>
      </c>
      <c r="I6" s="193">
        <v>0.33637674195098499</v>
      </c>
      <c r="J6" s="193">
        <v>0.19221528111484901</v>
      </c>
      <c r="K6" s="193">
        <v>17.0591061989428</v>
      </c>
      <c r="L6" s="193">
        <v>11.8692936088419</v>
      </c>
      <c r="M6" s="28">
        <v>3.52</v>
      </c>
    </row>
    <row r="7" spans="1:13" ht="12.75" customHeight="1">
      <c r="A7" s="20" t="s">
        <v>549</v>
      </c>
      <c r="B7" s="712">
        <v>1471</v>
      </c>
      <c r="C7" s="193">
        <v>12</v>
      </c>
      <c r="D7" s="193">
        <v>73.099999999999994</v>
      </c>
      <c r="E7" s="193">
        <v>30.7</v>
      </c>
      <c r="F7" s="193">
        <v>23.561859732072499</v>
      </c>
      <c r="G7" s="193">
        <v>30.260047281323899</v>
      </c>
      <c r="H7" s="193">
        <v>9.4637223974763405</v>
      </c>
      <c r="I7" s="193">
        <v>1.1032308904649299</v>
      </c>
      <c r="J7" s="193">
        <v>0.86682427107959004</v>
      </c>
      <c r="K7" s="193">
        <v>22.555205047318601</v>
      </c>
      <c r="L7" s="193">
        <v>15.6816390858944</v>
      </c>
      <c r="M7" s="28">
        <v>4.0199999999999996</v>
      </c>
    </row>
    <row r="8" spans="1:13" ht="12.75" customHeight="1">
      <c r="A8" s="20" t="s">
        <v>512</v>
      </c>
      <c r="B8" s="712">
        <v>8047</v>
      </c>
      <c r="C8" s="193">
        <v>8.1</v>
      </c>
      <c r="D8" s="193">
        <v>76.599999999999994</v>
      </c>
      <c r="E8" s="193">
        <v>27.3</v>
      </c>
      <c r="F8" s="193">
        <v>16.469022265246899</v>
      </c>
      <c r="G8" s="193">
        <v>26.376285541439799</v>
      </c>
      <c r="H8" s="193">
        <v>13.1276467029643</v>
      </c>
      <c r="I8" s="193">
        <v>0.68973862536302</v>
      </c>
      <c r="J8" s="193">
        <v>0.56873184898354301</v>
      </c>
      <c r="K8" s="193">
        <v>14.8475314617619</v>
      </c>
      <c r="L8" s="193">
        <v>10.6243949661181</v>
      </c>
      <c r="M8" s="28">
        <v>3.33</v>
      </c>
    </row>
    <row r="9" spans="1:13" ht="12.75" customHeight="1">
      <c r="A9" s="20" t="s">
        <v>511</v>
      </c>
      <c r="B9" s="712">
        <v>2541</v>
      </c>
      <c r="C9" s="193">
        <v>9.4</v>
      </c>
      <c r="D9" s="193">
        <v>77.5</v>
      </c>
      <c r="E9" s="193">
        <v>28.6</v>
      </c>
      <c r="F9" s="193">
        <v>17.825585862466401</v>
      </c>
      <c r="G9" s="193">
        <v>25.672559569561901</v>
      </c>
      <c r="H9" s="193">
        <v>15.2633602460592</v>
      </c>
      <c r="I9" s="193">
        <v>0.57670126874279104</v>
      </c>
      <c r="J9" s="193">
        <v>0.30757400999615497</v>
      </c>
      <c r="K9" s="193">
        <v>12.533640907343299</v>
      </c>
      <c r="L9" s="193">
        <v>8.5736255286428307</v>
      </c>
      <c r="M9" s="28">
        <v>3.3</v>
      </c>
    </row>
    <row r="10" spans="1:13" ht="12.75" customHeight="1">
      <c r="A10" s="20" t="s">
        <v>510</v>
      </c>
      <c r="B10" s="712">
        <v>1386</v>
      </c>
      <c r="C10" s="193">
        <v>8.8000000000000007</v>
      </c>
      <c r="D10" s="193">
        <v>76.400000000000006</v>
      </c>
      <c r="E10" s="193">
        <v>27.9</v>
      </c>
      <c r="F10" s="193">
        <v>19.680319680319698</v>
      </c>
      <c r="G10" s="193">
        <v>28.771228771228799</v>
      </c>
      <c r="H10" s="193">
        <v>20.479520479520499</v>
      </c>
      <c r="I10" s="193">
        <v>0.49950049950050002</v>
      </c>
      <c r="J10" s="193">
        <v>0.29970029970029999</v>
      </c>
      <c r="K10" s="193">
        <v>13.286713286713301</v>
      </c>
      <c r="L10" s="193">
        <v>9.2907092907092892</v>
      </c>
      <c r="M10" s="28">
        <v>3.13</v>
      </c>
    </row>
    <row r="11" spans="1:13" ht="12.75" customHeight="1">
      <c r="A11" s="20" t="s">
        <v>509</v>
      </c>
      <c r="B11" s="712">
        <v>756</v>
      </c>
      <c r="C11" s="193">
        <v>11.4</v>
      </c>
      <c r="D11" s="193">
        <v>75.7</v>
      </c>
      <c r="E11" s="193">
        <v>27.7</v>
      </c>
      <c r="F11" s="193">
        <v>23.856209150326801</v>
      </c>
      <c r="G11" s="193">
        <v>23.039215686274499</v>
      </c>
      <c r="H11" s="193">
        <v>24.9592169657423</v>
      </c>
      <c r="I11" s="193">
        <v>1.14192495921697</v>
      </c>
      <c r="J11" s="193">
        <v>0.81566068515497503</v>
      </c>
      <c r="K11" s="193">
        <v>10.457516339869301</v>
      </c>
      <c r="L11" s="193">
        <v>6.3621533442088101</v>
      </c>
      <c r="M11" s="28">
        <v>3.63</v>
      </c>
    </row>
    <row r="12" spans="1:13" ht="12.75" customHeight="1">
      <c r="A12" s="157" t="s">
        <v>544</v>
      </c>
      <c r="B12" s="35">
        <v>20175</v>
      </c>
      <c r="C12" s="714">
        <v>9.1999999999999993</v>
      </c>
      <c r="D12" s="714">
        <v>76.7</v>
      </c>
      <c r="E12" s="714">
        <v>28.5</v>
      </c>
      <c r="F12" s="714">
        <v>18.2</v>
      </c>
      <c r="G12" s="714">
        <v>27.3</v>
      </c>
      <c r="H12" s="714">
        <v>13.2</v>
      </c>
      <c r="I12" s="714">
        <v>0.7</v>
      </c>
      <c r="J12" s="714">
        <v>0.5</v>
      </c>
      <c r="K12" s="714">
        <v>16.899999999999999</v>
      </c>
      <c r="L12" s="714">
        <v>12</v>
      </c>
      <c r="M12" s="717">
        <v>3.46</v>
      </c>
    </row>
    <row r="13" spans="1:13" ht="6" customHeight="1">
      <c r="A13" s="263"/>
      <c r="B13" s="265"/>
      <c r="C13" s="718"/>
      <c r="D13" s="265"/>
      <c r="E13" s="265"/>
      <c r="F13" s="265"/>
      <c r="G13" s="265"/>
      <c r="H13" s="265"/>
      <c r="I13" s="265"/>
      <c r="J13" s="265"/>
      <c r="K13" s="265"/>
      <c r="L13" s="265"/>
      <c r="M13" s="263"/>
    </row>
    <row r="14" spans="1:13" ht="12.75" customHeight="1">
      <c r="A14" s="889" t="s">
        <v>508</v>
      </c>
      <c r="B14" s="889"/>
      <c r="C14" s="889"/>
      <c r="D14" s="889"/>
      <c r="E14" s="889"/>
      <c r="F14" s="889"/>
      <c r="G14" s="889"/>
      <c r="H14" s="889"/>
      <c r="I14" s="889"/>
      <c r="J14" s="889"/>
      <c r="K14" s="889"/>
      <c r="L14" s="889"/>
      <c r="M14" s="889"/>
    </row>
    <row r="15" spans="1:13" ht="12.75" customHeight="1">
      <c r="A15" s="889" t="s">
        <v>519</v>
      </c>
      <c r="B15" s="889"/>
      <c r="C15" s="889"/>
      <c r="D15" s="889"/>
      <c r="E15" s="889"/>
      <c r="F15" s="889"/>
      <c r="G15" s="889"/>
      <c r="H15" s="889"/>
      <c r="I15" s="889"/>
      <c r="J15" s="889"/>
      <c r="K15" s="889"/>
      <c r="L15" s="889"/>
      <c r="M15" s="889"/>
    </row>
    <row r="16" spans="1:13" ht="12.75" customHeight="1">
      <c r="A16" s="889" t="s">
        <v>545</v>
      </c>
      <c r="B16" s="889"/>
      <c r="C16" s="889"/>
      <c r="D16" s="889"/>
      <c r="E16" s="889"/>
      <c r="F16" s="889"/>
      <c r="G16" s="889"/>
      <c r="H16" s="889"/>
      <c r="I16" s="889"/>
      <c r="J16" s="889"/>
      <c r="K16" s="889"/>
      <c r="L16" s="889"/>
      <c r="M16" s="889"/>
    </row>
    <row r="17" spans="1:13" ht="12.75" customHeight="1">
      <c r="A17" s="889" t="s">
        <v>546</v>
      </c>
      <c r="B17" s="889"/>
      <c r="C17" s="889"/>
      <c r="D17" s="889"/>
      <c r="E17" s="889"/>
      <c r="F17" s="889"/>
      <c r="G17" s="889"/>
      <c r="H17" s="889"/>
      <c r="I17" s="889"/>
      <c r="J17" s="889"/>
      <c r="K17" s="889"/>
      <c r="L17" s="889"/>
      <c r="M17" s="889"/>
    </row>
    <row r="18" spans="1:13" ht="12.75" customHeight="1">
      <c r="A18" s="889" t="s">
        <v>543</v>
      </c>
      <c r="B18" s="889"/>
      <c r="C18" s="889"/>
      <c r="D18" s="889"/>
      <c r="E18" s="889"/>
      <c r="F18" s="889"/>
      <c r="G18" s="889"/>
      <c r="H18" s="889"/>
      <c r="I18" s="889"/>
      <c r="J18" s="889"/>
      <c r="K18" s="889"/>
      <c r="L18" s="889"/>
      <c r="M18" s="889"/>
    </row>
    <row r="19" spans="1:13" ht="12.75" customHeight="1">
      <c r="A19" s="777" t="s">
        <v>551</v>
      </c>
      <c r="B19" s="777"/>
      <c r="C19" s="777"/>
      <c r="D19" s="777"/>
      <c r="E19" s="777"/>
      <c r="F19" s="777"/>
      <c r="G19" s="777"/>
      <c r="H19" s="777"/>
      <c r="I19" s="777"/>
      <c r="J19" s="777"/>
      <c r="K19" s="777"/>
      <c r="L19" s="777"/>
      <c r="M19" s="777"/>
    </row>
    <row r="20" spans="1:13" ht="6" customHeight="1">
      <c r="A20" s="20"/>
      <c r="B20" s="751"/>
      <c r="C20" s="766"/>
      <c r="D20" s="751"/>
      <c r="E20" s="751"/>
      <c r="F20" s="751"/>
      <c r="G20" s="751"/>
      <c r="H20" s="751"/>
      <c r="I20" s="751"/>
      <c r="J20" s="751"/>
      <c r="K20" s="751"/>
      <c r="L20" s="751"/>
      <c r="M20" s="20"/>
    </row>
    <row r="21" spans="1:13" ht="12.75" customHeight="1">
      <c r="A21" s="832" t="s">
        <v>200</v>
      </c>
      <c r="B21" s="832"/>
      <c r="C21" s="832"/>
      <c r="D21" s="832"/>
      <c r="E21" s="832"/>
      <c r="F21" s="832"/>
      <c r="G21" s="832"/>
      <c r="H21" s="832"/>
      <c r="I21" s="832"/>
      <c r="J21" s="832"/>
      <c r="K21" s="832"/>
      <c r="L21" s="832"/>
      <c r="M21" s="832"/>
    </row>
  </sheetData>
  <mergeCells count="9">
    <mergeCell ref="A21:M21"/>
    <mergeCell ref="H1:K1"/>
    <mergeCell ref="A18:M18"/>
    <mergeCell ref="A19:M19"/>
    <mergeCell ref="A17:M17"/>
    <mergeCell ref="A2:M2"/>
    <mergeCell ref="A14:M14"/>
    <mergeCell ref="A15:M15"/>
    <mergeCell ref="A16:M16"/>
  </mergeCells>
  <hyperlinks>
    <hyperlink ref="H1:J1" location="Tabellförteckning!A1" display="Tabellförteckning!A1"/>
  </hyperlinks>
  <pageMargins left="0.7" right="0.7" top="0.75" bottom="0.75" header="0.3" footer="0.3"/>
  <pageSetup paperSize="9" scale="71" orientation="portrait" r:id="rId1"/>
  <drawing r:id="rId2"/>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35"/>
  <sheetViews>
    <sheetView workbookViewId="0">
      <selection activeCell="A35" sqref="A35:M35"/>
    </sheetView>
  </sheetViews>
  <sheetFormatPr defaultColWidth="9.140625" defaultRowHeight="12.75"/>
  <cols>
    <col min="1" max="1" width="18.7109375" style="348" bestFit="1" customWidth="1"/>
    <col min="2" max="13" width="8.7109375" style="348" customWidth="1"/>
    <col min="14" max="16384" width="9.140625" style="348"/>
  </cols>
  <sheetData>
    <row r="1" spans="1:13" s="723" customFormat="1" ht="30" customHeight="1">
      <c r="A1" s="720"/>
      <c r="B1" s="721"/>
      <c r="C1" s="721"/>
      <c r="D1" s="721"/>
      <c r="E1" s="721"/>
      <c r="F1" s="722"/>
      <c r="G1" s="721"/>
      <c r="H1" s="774" t="s">
        <v>354</v>
      </c>
      <c r="I1" s="775"/>
      <c r="J1" s="775"/>
      <c r="K1" s="817"/>
    </row>
    <row r="2" spans="1:13" ht="15" customHeight="1">
      <c r="A2" s="841" t="s">
        <v>555</v>
      </c>
      <c r="B2" s="841"/>
      <c r="C2" s="841"/>
      <c r="D2" s="841"/>
      <c r="E2" s="841"/>
      <c r="F2" s="841"/>
      <c r="G2" s="841"/>
      <c r="H2" s="841"/>
      <c r="I2" s="841"/>
      <c r="J2" s="841"/>
      <c r="K2" s="841"/>
      <c r="L2" s="888"/>
      <c r="M2" s="888"/>
    </row>
    <row r="3" spans="1:13" ht="65.25" customHeight="1">
      <c r="A3" s="715"/>
      <c r="B3" s="724" t="s">
        <v>516</v>
      </c>
      <c r="C3" s="724" t="s">
        <v>515</v>
      </c>
      <c r="D3" s="724" t="s">
        <v>517</v>
      </c>
      <c r="E3" s="724" t="s">
        <v>518</v>
      </c>
      <c r="F3" s="724" t="s">
        <v>514</v>
      </c>
      <c r="G3" s="724" t="s">
        <v>539</v>
      </c>
      <c r="H3" s="724" t="s">
        <v>540</v>
      </c>
      <c r="I3" s="724" t="s">
        <v>541</v>
      </c>
      <c r="J3" s="724" t="s">
        <v>542</v>
      </c>
      <c r="K3" s="724" t="s">
        <v>129</v>
      </c>
      <c r="L3" s="724" t="s">
        <v>513</v>
      </c>
      <c r="M3" s="724" t="s">
        <v>538</v>
      </c>
    </row>
    <row r="4" spans="1:13" ht="6" customHeight="1">
      <c r="A4" s="715"/>
      <c r="B4" s="716"/>
      <c r="C4" s="713"/>
      <c r="D4" s="713"/>
      <c r="E4" s="713"/>
      <c r="F4" s="713"/>
      <c r="G4" s="713"/>
      <c r="H4" s="713"/>
      <c r="I4" s="713"/>
      <c r="J4" s="713"/>
      <c r="K4" s="713"/>
      <c r="L4" s="713"/>
      <c r="M4" s="713"/>
    </row>
    <row r="5" spans="1:13" ht="12.75" customHeight="1">
      <c r="A5" s="20" t="s">
        <v>6</v>
      </c>
      <c r="B5" s="712">
        <v>4101</v>
      </c>
      <c r="C5" s="193">
        <v>8</v>
      </c>
      <c r="D5" s="193">
        <v>44.4</v>
      </c>
      <c r="E5" s="193">
        <v>9.6999999999999993</v>
      </c>
      <c r="F5" s="193">
        <v>19.899999999999999</v>
      </c>
      <c r="G5" s="193">
        <v>14.2</v>
      </c>
      <c r="H5" s="193">
        <v>4.5999999999999996</v>
      </c>
      <c r="I5" s="193">
        <v>1.1000000000000001</v>
      </c>
      <c r="J5" s="193">
        <v>0.9</v>
      </c>
      <c r="K5" s="193">
        <v>8.6</v>
      </c>
      <c r="L5" s="193">
        <v>7.2</v>
      </c>
      <c r="M5" s="28">
        <v>1.43</v>
      </c>
    </row>
    <row r="6" spans="1:13" ht="12.75" customHeight="1">
      <c r="A6" s="20" t="s">
        <v>520</v>
      </c>
      <c r="B6" s="712">
        <v>545</v>
      </c>
      <c r="C6" s="193">
        <v>6.2</v>
      </c>
      <c r="D6" s="193">
        <v>45.4</v>
      </c>
      <c r="E6" s="193">
        <v>9.5</v>
      </c>
      <c r="F6" s="193">
        <v>14.8</v>
      </c>
      <c r="G6" s="193">
        <v>12.5</v>
      </c>
      <c r="H6" s="193">
        <v>6.4</v>
      </c>
      <c r="I6" s="193">
        <v>0.4</v>
      </c>
      <c r="J6" s="193">
        <v>0.1</v>
      </c>
      <c r="K6" s="193">
        <v>5.0999999999999996</v>
      </c>
      <c r="L6" s="193">
        <v>4.3</v>
      </c>
      <c r="M6" s="28">
        <v>1.22</v>
      </c>
    </row>
    <row r="7" spans="1:13" ht="12.75" customHeight="1">
      <c r="A7" s="20" t="s">
        <v>521</v>
      </c>
      <c r="B7" s="712">
        <v>428</v>
      </c>
      <c r="C7" s="193">
        <v>5.7</v>
      </c>
      <c r="D7" s="193">
        <v>40.6</v>
      </c>
      <c r="E7" s="193">
        <v>6.6</v>
      </c>
      <c r="F7" s="193">
        <v>19.2</v>
      </c>
      <c r="G7" s="193">
        <v>10.3</v>
      </c>
      <c r="H7" s="193">
        <v>3.4</v>
      </c>
      <c r="I7" s="193">
        <v>2.8</v>
      </c>
      <c r="J7" s="193">
        <v>2.5</v>
      </c>
      <c r="K7" s="193">
        <v>6.8</v>
      </c>
      <c r="L7" s="193">
        <v>4.8</v>
      </c>
      <c r="M7" s="28">
        <v>1.35</v>
      </c>
    </row>
    <row r="8" spans="1:13" ht="12.75" customHeight="1">
      <c r="A8" s="20" t="s">
        <v>522</v>
      </c>
      <c r="B8" s="712">
        <v>898</v>
      </c>
      <c r="C8" s="193">
        <v>7.9</v>
      </c>
      <c r="D8" s="193">
        <v>47.4</v>
      </c>
      <c r="E8" s="193">
        <v>10.7</v>
      </c>
      <c r="F8" s="193">
        <v>18.8</v>
      </c>
      <c r="G8" s="193">
        <v>13.7</v>
      </c>
      <c r="H8" s="193">
        <v>6.4</v>
      </c>
      <c r="I8" s="193">
        <v>1</v>
      </c>
      <c r="J8" s="193">
        <v>0.6</v>
      </c>
      <c r="K8" s="193">
        <v>6.6</v>
      </c>
      <c r="L8" s="193">
        <v>5.0999999999999996</v>
      </c>
      <c r="M8" s="28">
        <v>1.57</v>
      </c>
    </row>
    <row r="9" spans="1:13" ht="12.75" customHeight="1">
      <c r="A9" s="20" t="s">
        <v>523</v>
      </c>
      <c r="B9" s="712">
        <v>1168</v>
      </c>
      <c r="C9" s="193">
        <v>4.7</v>
      </c>
      <c r="D9" s="193">
        <v>39.4</v>
      </c>
      <c r="E9" s="193">
        <v>9.5</v>
      </c>
      <c r="F9" s="193">
        <v>15.3</v>
      </c>
      <c r="G9" s="193">
        <v>9.6</v>
      </c>
      <c r="H9" s="193">
        <v>7.6</v>
      </c>
      <c r="I9" s="193">
        <v>1.3</v>
      </c>
      <c r="J9" s="193">
        <v>1.2</v>
      </c>
      <c r="K9" s="193">
        <v>5</v>
      </c>
      <c r="L9" s="193">
        <v>3.8</v>
      </c>
      <c r="M9" s="28">
        <v>1.54</v>
      </c>
    </row>
    <row r="10" spans="1:13" ht="12.75" customHeight="1">
      <c r="A10" s="20" t="s">
        <v>524</v>
      </c>
      <c r="B10" s="712">
        <v>639</v>
      </c>
      <c r="C10" s="193">
        <v>6.6</v>
      </c>
      <c r="D10" s="193">
        <v>54.7</v>
      </c>
      <c r="E10" s="193">
        <v>10.5</v>
      </c>
      <c r="F10" s="193">
        <v>18.5</v>
      </c>
      <c r="G10" s="193">
        <v>13.1</v>
      </c>
      <c r="H10" s="193">
        <v>7</v>
      </c>
      <c r="I10" s="193">
        <v>0.4</v>
      </c>
      <c r="J10" s="193">
        <v>0.4</v>
      </c>
      <c r="K10" s="193">
        <v>5.8</v>
      </c>
      <c r="L10" s="193">
        <v>5</v>
      </c>
      <c r="M10" s="28">
        <v>1.38</v>
      </c>
    </row>
    <row r="11" spans="1:13" ht="12.75" customHeight="1">
      <c r="A11" s="20" t="s">
        <v>525</v>
      </c>
      <c r="B11" s="712">
        <v>752</v>
      </c>
      <c r="C11" s="193">
        <v>6.9</v>
      </c>
      <c r="D11" s="193">
        <v>49.3</v>
      </c>
      <c r="E11" s="193">
        <v>10.3</v>
      </c>
      <c r="F11" s="193">
        <v>18.8</v>
      </c>
      <c r="G11" s="193">
        <v>14.6</v>
      </c>
      <c r="H11" s="193">
        <v>5.9</v>
      </c>
      <c r="I11" s="193">
        <v>1.7</v>
      </c>
      <c r="J11" s="193">
        <v>1.2</v>
      </c>
      <c r="K11" s="193">
        <v>4.2</v>
      </c>
      <c r="L11" s="193">
        <v>3.2</v>
      </c>
      <c r="M11" s="28">
        <v>1.28</v>
      </c>
    </row>
    <row r="12" spans="1:13" ht="12.75" customHeight="1">
      <c r="A12" s="20" t="s">
        <v>526</v>
      </c>
      <c r="B12" s="712">
        <v>203</v>
      </c>
      <c r="C12" s="193">
        <v>5.6</v>
      </c>
      <c r="D12" s="193">
        <v>50.6</v>
      </c>
      <c r="E12" s="193">
        <v>9.4</v>
      </c>
      <c r="F12" s="193">
        <v>20</v>
      </c>
      <c r="G12" s="193">
        <v>10</v>
      </c>
      <c r="H12" s="193">
        <v>7.5</v>
      </c>
      <c r="I12" s="193" t="s">
        <v>121</v>
      </c>
      <c r="J12" s="193" t="s">
        <v>121</v>
      </c>
      <c r="K12" s="193">
        <v>4.4000000000000004</v>
      </c>
      <c r="L12" s="193">
        <v>4.4000000000000004</v>
      </c>
      <c r="M12" s="28">
        <v>1.55</v>
      </c>
    </row>
    <row r="13" spans="1:13" ht="12.75" customHeight="1">
      <c r="A13" s="20" t="s">
        <v>527</v>
      </c>
      <c r="B13" s="712">
        <v>599</v>
      </c>
      <c r="C13" s="193">
        <v>8.6999999999999993</v>
      </c>
      <c r="D13" s="193">
        <v>54.6</v>
      </c>
      <c r="E13" s="193">
        <v>14</v>
      </c>
      <c r="F13" s="193">
        <v>21.7</v>
      </c>
      <c r="G13" s="193">
        <v>15.5</v>
      </c>
      <c r="H13" s="193">
        <v>6.6</v>
      </c>
      <c r="I13" s="193">
        <v>1.3</v>
      </c>
      <c r="J13" s="193">
        <v>1.1000000000000001</v>
      </c>
      <c r="K13" s="193">
        <v>7</v>
      </c>
      <c r="L13" s="193">
        <v>5.3</v>
      </c>
      <c r="M13" s="28">
        <v>1.64</v>
      </c>
    </row>
    <row r="14" spans="1:13" ht="12.75" customHeight="1">
      <c r="A14" s="20" t="s">
        <v>8</v>
      </c>
      <c r="B14" s="712">
        <v>3906</v>
      </c>
      <c r="C14" s="193">
        <v>8.8000000000000007</v>
      </c>
      <c r="D14" s="193">
        <v>51.3</v>
      </c>
      <c r="E14" s="193">
        <v>12.8</v>
      </c>
      <c r="F14" s="193">
        <v>21.3</v>
      </c>
      <c r="G14" s="193">
        <v>14.6</v>
      </c>
      <c r="H14" s="193">
        <v>4.3</v>
      </c>
      <c r="I14" s="193">
        <v>1.2</v>
      </c>
      <c r="J14" s="193">
        <v>1</v>
      </c>
      <c r="K14" s="193">
        <v>8.5</v>
      </c>
      <c r="L14" s="193">
        <v>6.8</v>
      </c>
      <c r="M14" s="28">
        <v>1.9</v>
      </c>
    </row>
    <row r="15" spans="1:13" ht="12.75" customHeight="1">
      <c r="A15" s="20" t="s">
        <v>528</v>
      </c>
      <c r="B15" s="712">
        <v>946</v>
      </c>
      <c r="C15" s="193">
        <v>6.5</v>
      </c>
      <c r="D15" s="193">
        <v>50.5</v>
      </c>
      <c r="E15" s="193">
        <v>11.2</v>
      </c>
      <c r="F15" s="193">
        <v>16.3</v>
      </c>
      <c r="G15" s="193">
        <v>13.3</v>
      </c>
      <c r="H15" s="193">
        <v>5.8</v>
      </c>
      <c r="I15" s="193">
        <v>0.5</v>
      </c>
      <c r="J15" s="193">
        <v>0.5</v>
      </c>
      <c r="K15" s="193">
        <v>5.0999999999999996</v>
      </c>
      <c r="L15" s="193">
        <v>4.2</v>
      </c>
      <c r="M15" s="28">
        <v>1.48</v>
      </c>
    </row>
    <row r="16" spans="1:13" ht="12.75" customHeight="1">
      <c r="A16" s="20" t="s">
        <v>7</v>
      </c>
      <c r="B16" s="712">
        <v>4174</v>
      </c>
      <c r="C16" s="193">
        <v>6.2</v>
      </c>
      <c r="D16" s="193">
        <v>45.1</v>
      </c>
      <c r="E16" s="193">
        <v>10.8</v>
      </c>
      <c r="F16" s="193">
        <v>16.600000000000001</v>
      </c>
      <c r="G16" s="193">
        <v>13.5</v>
      </c>
      <c r="H16" s="193">
        <v>5.7</v>
      </c>
      <c r="I16" s="193">
        <v>0.9</v>
      </c>
      <c r="J16" s="193">
        <v>0.8</v>
      </c>
      <c r="K16" s="193">
        <v>6.9</v>
      </c>
      <c r="L16" s="193">
        <v>5.4</v>
      </c>
      <c r="M16" s="28">
        <v>1.62</v>
      </c>
    </row>
    <row r="17" spans="1:13" ht="12.75" customHeight="1">
      <c r="A17" s="20" t="s">
        <v>529</v>
      </c>
      <c r="B17" s="712">
        <v>531</v>
      </c>
      <c r="C17" s="193">
        <v>5.8</v>
      </c>
      <c r="D17" s="193">
        <v>46.5</v>
      </c>
      <c r="E17" s="193">
        <v>7.3</v>
      </c>
      <c r="F17" s="193">
        <v>19.7</v>
      </c>
      <c r="G17" s="193">
        <v>11.3</v>
      </c>
      <c r="H17" s="193">
        <v>9.4</v>
      </c>
      <c r="I17" s="193">
        <v>1.1000000000000001</v>
      </c>
      <c r="J17" s="193">
        <v>1.1000000000000001</v>
      </c>
      <c r="K17" s="193">
        <v>3.4</v>
      </c>
      <c r="L17" s="193">
        <v>2.8</v>
      </c>
      <c r="M17" s="28">
        <v>1.23</v>
      </c>
    </row>
    <row r="18" spans="1:13" ht="12.75" customHeight="1">
      <c r="A18" s="20" t="s">
        <v>530</v>
      </c>
      <c r="B18" s="712">
        <v>441</v>
      </c>
      <c r="C18" s="193">
        <v>4.7</v>
      </c>
      <c r="D18" s="193">
        <v>37.1</v>
      </c>
      <c r="E18" s="193">
        <v>6.3</v>
      </c>
      <c r="F18" s="193">
        <v>16.600000000000001</v>
      </c>
      <c r="G18" s="193">
        <v>12.6</v>
      </c>
      <c r="H18" s="193">
        <v>4.7</v>
      </c>
      <c r="I18" s="193">
        <v>1.8</v>
      </c>
      <c r="J18" s="193">
        <v>1.6</v>
      </c>
      <c r="K18" s="193">
        <v>6.5</v>
      </c>
      <c r="L18" s="193">
        <v>4.4000000000000004</v>
      </c>
      <c r="M18" s="28">
        <v>1.23</v>
      </c>
    </row>
    <row r="19" spans="1:13" ht="12.75" customHeight="1">
      <c r="A19" s="20" t="s">
        <v>531</v>
      </c>
      <c r="B19" s="712">
        <v>338</v>
      </c>
      <c r="C19" s="193">
        <v>5.9</v>
      </c>
      <c r="D19" s="193">
        <v>41.6</v>
      </c>
      <c r="E19" s="193">
        <v>13</v>
      </c>
      <c r="F19" s="193">
        <v>18.100000000000001</v>
      </c>
      <c r="G19" s="193">
        <v>10.9</v>
      </c>
      <c r="H19" s="193">
        <v>7.8</v>
      </c>
      <c r="I19" s="193">
        <v>0.4</v>
      </c>
      <c r="J19" s="193">
        <v>0.4</v>
      </c>
      <c r="K19" s="193">
        <v>6.3</v>
      </c>
      <c r="L19" s="193">
        <v>4.2</v>
      </c>
      <c r="M19" s="28">
        <v>1.65</v>
      </c>
    </row>
    <row r="20" spans="1:13" ht="12.75" customHeight="1">
      <c r="A20" s="20" t="s">
        <v>532</v>
      </c>
      <c r="B20" s="712">
        <v>519</v>
      </c>
      <c r="C20" s="193">
        <v>8</v>
      </c>
      <c r="D20" s="193">
        <v>44.7</v>
      </c>
      <c r="E20" s="193">
        <v>10.3</v>
      </c>
      <c r="F20" s="193">
        <v>15.1</v>
      </c>
      <c r="G20" s="193">
        <v>9.8000000000000007</v>
      </c>
      <c r="H20" s="193">
        <v>7.2</v>
      </c>
      <c r="I20" s="193">
        <v>1.7</v>
      </c>
      <c r="J20" s="193">
        <v>1.4</v>
      </c>
      <c r="K20" s="193">
        <v>5</v>
      </c>
      <c r="L20" s="193">
        <v>4.4000000000000004</v>
      </c>
      <c r="M20" s="28">
        <v>1.23</v>
      </c>
    </row>
    <row r="21" spans="1:13" ht="12.75" customHeight="1">
      <c r="A21" s="20" t="s">
        <v>533</v>
      </c>
      <c r="B21" s="712">
        <v>383</v>
      </c>
      <c r="C21" s="193">
        <v>7.8</v>
      </c>
      <c r="D21" s="193">
        <v>40.799999999999997</v>
      </c>
      <c r="E21" s="193">
        <v>8.3000000000000007</v>
      </c>
      <c r="F21" s="193">
        <v>16.3</v>
      </c>
      <c r="G21" s="193">
        <v>11.9</v>
      </c>
      <c r="H21" s="193">
        <v>8.6999999999999993</v>
      </c>
      <c r="I21" s="193">
        <v>1.7</v>
      </c>
      <c r="J21" s="193">
        <v>0.8</v>
      </c>
      <c r="K21" s="193">
        <v>4</v>
      </c>
      <c r="L21" s="193">
        <v>3.7</v>
      </c>
      <c r="M21" s="28">
        <v>1.78</v>
      </c>
    </row>
    <row r="22" spans="1:13" ht="12.75" customHeight="1">
      <c r="A22" s="20" t="s">
        <v>534</v>
      </c>
      <c r="B22" s="712">
        <v>1222</v>
      </c>
      <c r="C22" s="193">
        <v>6.7</v>
      </c>
      <c r="D22" s="193">
        <v>42.5</v>
      </c>
      <c r="E22" s="193">
        <v>9.9</v>
      </c>
      <c r="F22" s="193">
        <v>18.7</v>
      </c>
      <c r="G22" s="193">
        <v>13.5</v>
      </c>
      <c r="H22" s="193">
        <v>8.8000000000000007</v>
      </c>
      <c r="I22" s="193">
        <v>0.9</v>
      </c>
      <c r="J22" s="193">
        <v>0.7</v>
      </c>
      <c r="K22" s="193">
        <v>5.8</v>
      </c>
      <c r="L22" s="193">
        <v>4.2</v>
      </c>
      <c r="M22" s="28">
        <v>1.41</v>
      </c>
    </row>
    <row r="23" spans="1:13" ht="12.75" customHeight="1">
      <c r="A23" s="20" t="s">
        <v>535</v>
      </c>
      <c r="B23" s="712">
        <v>716</v>
      </c>
      <c r="C23" s="193">
        <v>9.1</v>
      </c>
      <c r="D23" s="193">
        <v>46.1</v>
      </c>
      <c r="E23" s="193">
        <v>8.4</v>
      </c>
      <c r="F23" s="193">
        <v>22.8</v>
      </c>
      <c r="G23" s="193">
        <v>16.2</v>
      </c>
      <c r="H23" s="193">
        <v>11.6</v>
      </c>
      <c r="I23" s="193">
        <v>0.5</v>
      </c>
      <c r="J23" s="193">
        <v>0.5</v>
      </c>
      <c r="K23" s="193">
        <v>5.3</v>
      </c>
      <c r="L23" s="193">
        <v>4.0999999999999996</v>
      </c>
      <c r="M23" s="28">
        <v>1.32</v>
      </c>
    </row>
    <row r="24" spans="1:13" ht="12.75" customHeight="1">
      <c r="A24" s="20" t="s">
        <v>536</v>
      </c>
      <c r="B24" s="712">
        <v>1026</v>
      </c>
      <c r="C24" s="193">
        <v>7.6</v>
      </c>
      <c r="D24" s="193">
        <v>38.1</v>
      </c>
      <c r="E24" s="193">
        <v>8.9</v>
      </c>
      <c r="F24" s="193">
        <v>17.399999999999999</v>
      </c>
      <c r="G24" s="193">
        <v>12.4</v>
      </c>
      <c r="H24" s="193">
        <v>8.5</v>
      </c>
      <c r="I24" s="193">
        <v>1.2</v>
      </c>
      <c r="J24" s="193">
        <v>1.1000000000000001</v>
      </c>
      <c r="K24" s="193">
        <v>4.5999999999999996</v>
      </c>
      <c r="L24" s="193">
        <v>3.7</v>
      </c>
      <c r="M24" s="28">
        <v>1.82</v>
      </c>
    </row>
    <row r="25" spans="1:13" ht="12.75" customHeight="1">
      <c r="A25" s="20" t="s">
        <v>537</v>
      </c>
      <c r="B25" s="712">
        <v>1125</v>
      </c>
      <c r="C25" s="193">
        <v>7.2</v>
      </c>
      <c r="D25" s="193">
        <v>36.299999999999997</v>
      </c>
      <c r="E25" s="193">
        <v>8</v>
      </c>
      <c r="F25" s="193">
        <v>21.2</v>
      </c>
      <c r="G25" s="193">
        <v>11.2</v>
      </c>
      <c r="H25" s="193">
        <v>8.9</v>
      </c>
      <c r="I25" s="193">
        <v>1.1000000000000001</v>
      </c>
      <c r="J25" s="193">
        <v>0.7</v>
      </c>
      <c r="K25" s="193">
        <v>3.3</v>
      </c>
      <c r="L25" s="193">
        <v>2.6</v>
      </c>
      <c r="M25" s="28">
        <v>1.44</v>
      </c>
    </row>
    <row r="26" spans="1:13" ht="12.75" customHeight="1">
      <c r="A26" s="157" t="s">
        <v>544</v>
      </c>
      <c r="B26" s="35">
        <v>24696</v>
      </c>
      <c r="C26" s="714">
        <v>7.2</v>
      </c>
      <c r="D26" s="714">
        <v>45.4</v>
      </c>
      <c r="E26" s="714">
        <v>10.199999999999999</v>
      </c>
      <c r="F26" s="714">
        <v>18.600000000000001</v>
      </c>
      <c r="G26" s="714">
        <v>13.2</v>
      </c>
      <c r="H26" s="714">
        <v>6</v>
      </c>
      <c r="I26" s="714">
        <v>1.1000000000000001</v>
      </c>
      <c r="J26" s="714">
        <v>0.9</v>
      </c>
      <c r="K26" s="714">
        <v>6.7</v>
      </c>
      <c r="L26" s="714">
        <v>5.4</v>
      </c>
      <c r="M26" s="719">
        <v>1.53</v>
      </c>
    </row>
    <row r="27" spans="1:13" ht="6" customHeight="1">
      <c r="A27" s="263"/>
      <c r="B27" s="265"/>
      <c r="C27" s="718"/>
      <c r="D27" s="265"/>
      <c r="E27" s="265"/>
      <c r="F27" s="265"/>
      <c r="G27" s="265"/>
      <c r="H27" s="265"/>
      <c r="I27" s="265"/>
      <c r="J27" s="265"/>
      <c r="K27" s="265"/>
      <c r="L27" s="265"/>
      <c r="M27" s="263"/>
    </row>
    <row r="28" spans="1:13" ht="12.75" customHeight="1">
      <c r="A28" s="889" t="s">
        <v>508</v>
      </c>
      <c r="B28" s="889"/>
      <c r="C28" s="889"/>
      <c r="D28" s="889"/>
      <c r="E28" s="889"/>
      <c r="F28" s="889"/>
      <c r="G28" s="889"/>
      <c r="H28" s="889"/>
      <c r="I28" s="889"/>
      <c r="J28" s="889"/>
      <c r="K28" s="889"/>
      <c r="L28" s="889"/>
      <c r="M28" s="889"/>
    </row>
    <row r="29" spans="1:13" ht="12.75" customHeight="1">
      <c r="A29" s="889" t="s">
        <v>519</v>
      </c>
      <c r="B29" s="889"/>
      <c r="C29" s="889"/>
      <c r="D29" s="889"/>
      <c r="E29" s="889"/>
      <c r="F29" s="889"/>
      <c r="G29" s="889"/>
      <c r="H29" s="889"/>
      <c r="I29" s="889"/>
      <c r="J29" s="889"/>
      <c r="K29" s="889"/>
      <c r="L29" s="889"/>
      <c r="M29" s="889"/>
    </row>
    <row r="30" spans="1:13" ht="12.75" customHeight="1">
      <c r="A30" s="889" t="s">
        <v>545</v>
      </c>
      <c r="B30" s="889"/>
      <c r="C30" s="889"/>
      <c r="D30" s="889"/>
      <c r="E30" s="889"/>
      <c r="F30" s="889"/>
      <c r="G30" s="889"/>
      <c r="H30" s="889"/>
      <c r="I30" s="889"/>
      <c r="J30" s="889"/>
      <c r="K30" s="889"/>
      <c r="L30" s="889"/>
      <c r="M30" s="889"/>
    </row>
    <row r="31" spans="1:13" ht="12.75" customHeight="1">
      <c r="A31" s="889" t="s">
        <v>546</v>
      </c>
      <c r="B31" s="889"/>
      <c r="C31" s="889"/>
      <c r="D31" s="889"/>
      <c r="E31" s="889"/>
      <c r="F31" s="889"/>
      <c r="G31" s="889"/>
      <c r="H31" s="889"/>
      <c r="I31" s="889"/>
      <c r="J31" s="889"/>
      <c r="K31" s="889"/>
      <c r="L31" s="889"/>
      <c r="M31" s="889"/>
    </row>
    <row r="32" spans="1:13" ht="12.75" customHeight="1">
      <c r="A32" s="889" t="s">
        <v>543</v>
      </c>
      <c r="B32" s="889"/>
      <c r="C32" s="889"/>
      <c r="D32" s="889"/>
      <c r="E32" s="889"/>
      <c r="F32" s="889"/>
      <c r="G32" s="889"/>
      <c r="H32" s="889"/>
      <c r="I32" s="889"/>
      <c r="J32" s="889"/>
      <c r="K32" s="889"/>
      <c r="L32" s="889"/>
      <c r="M32" s="889"/>
    </row>
    <row r="33" spans="1:13" ht="12.75" customHeight="1">
      <c r="A33" s="777" t="s">
        <v>550</v>
      </c>
      <c r="B33" s="777"/>
      <c r="C33" s="777"/>
      <c r="D33" s="777"/>
      <c r="E33" s="777"/>
      <c r="F33" s="777"/>
      <c r="G33" s="777"/>
      <c r="H33" s="777"/>
      <c r="I33" s="777"/>
      <c r="J33" s="777"/>
      <c r="K33" s="777"/>
      <c r="L33" s="777"/>
      <c r="M33" s="777"/>
    </row>
    <row r="34" spans="1:13" ht="6" customHeight="1">
      <c r="A34" s="20"/>
      <c r="B34" s="751"/>
      <c r="C34" s="766"/>
      <c r="D34" s="751"/>
      <c r="E34" s="751"/>
      <c r="F34" s="751"/>
      <c r="G34" s="751"/>
      <c r="H34" s="751"/>
      <c r="I34" s="751"/>
      <c r="J34" s="751"/>
      <c r="K34" s="751"/>
      <c r="L34" s="751"/>
      <c r="M34" s="20"/>
    </row>
    <row r="35" spans="1:13">
      <c r="A35" s="832" t="s">
        <v>200</v>
      </c>
      <c r="B35" s="832"/>
      <c r="C35" s="832"/>
      <c r="D35" s="832"/>
      <c r="E35" s="832"/>
      <c r="F35" s="832"/>
      <c r="G35" s="832"/>
      <c r="H35" s="832"/>
      <c r="I35" s="832"/>
      <c r="J35" s="832"/>
      <c r="K35" s="832"/>
      <c r="L35" s="832"/>
      <c r="M35" s="832"/>
    </row>
  </sheetData>
  <mergeCells count="9">
    <mergeCell ref="A35:M35"/>
    <mergeCell ref="H1:K1"/>
    <mergeCell ref="A32:M32"/>
    <mergeCell ref="A33:M33"/>
    <mergeCell ref="A31:M31"/>
    <mergeCell ref="A2:M2"/>
    <mergeCell ref="A28:M28"/>
    <mergeCell ref="A29:M29"/>
    <mergeCell ref="A30:M30"/>
  </mergeCells>
  <hyperlinks>
    <hyperlink ref="H1:J1" location="Tabellförteckning!A1" display="Tabellförteckning!A1"/>
  </hyperlinks>
  <pageMargins left="0.7" right="0.7" top="0.75" bottom="0.75" header="0.3" footer="0.3"/>
  <pageSetup paperSize="9" scale="70" orientation="portrait" r:id="rId1"/>
  <drawing r:id="rId2"/>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35"/>
  <sheetViews>
    <sheetView workbookViewId="0">
      <selection activeCell="H1" sqref="H1:K1"/>
    </sheetView>
  </sheetViews>
  <sheetFormatPr defaultColWidth="9.140625" defaultRowHeight="12.75"/>
  <cols>
    <col min="1" max="1" width="18.7109375" style="348" bestFit="1" customWidth="1"/>
    <col min="2" max="13" width="8.7109375" style="348" customWidth="1"/>
    <col min="14" max="16384" width="9.140625" style="348"/>
  </cols>
  <sheetData>
    <row r="1" spans="1:13" s="723" customFormat="1" ht="30" customHeight="1">
      <c r="A1" s="720"/>
      <c r="B1" s="721"/>
      <c r="C1" s="721"/>
      <c r="D1" s="721"/>
      <c r="E1" s="721"/>
      <c r="F1" s="722"/>
      <c r="G1" s="721"/>
      <c r="H1" s="774" t="s">
        <v>354</v>
      </c>
      <c r="I1" s="775"/>
      <c r="J1" s="775"/>
      <c r="K1" s="817"/>
    </row>
    <row r="2" spans="1:13" ht="15" customHeight="1">
      <c r="A2" s="841" t="s">
        <v>552</v>
      </c>
      <c r="B2" s="841"/>
      <c r="C2" s="841"/>
      <c r="D2" s="841"/>
      <c r="E2" s="841"/>
      <c r="F2" s="841"/>
      <c r="G2" s="841"/>
      <c r="H2" s="841"/>
      <c r="I2" s="841"/>
      <c r="J2" s="841"/>
      <c r="K2" s="841"/>
      <c r="L2" s="888"/>
      <c r="M2" s="888"/>
    </row>
    <row r="3" spans="1:13" ht="66" customHeight="1">
      <c r="A3" s="715"/>
      <c r="B3" s="724" t="s">
        <v>516</v>
      </c>
      <c r="C3" s="724" t="s">
        <v>515</v>
      </c>
      <c r="D3" s="724" t="s">
        <v>517</v>
      </c>
      <c r="E3" s="724" t="s">
        <v>518</v>
      </c>
      <c r="F3" s="724" t="s">
        <v>514</v>
      </c>
      <c r="G3" s="724" t="s">
        <v>539</v>
      </c>
      <c r="H3" s="724" t="s">
        <v>540</v>
      </c>
      <c r="I3" s="724" t="s">
        <v>541</v>
      </c>
      <c r="J3" s="724" t="s">
        <v>542</v>
      </c>
      <c r="K3" s="724" t="s">
        <v>129</v>
      </c>
      <c r="L3" s="724" t="s">
        <v>513</v>
      </c>
      <c r="M3" s="724" t="s">
        <v>538</v>
      </c>
    </row>
    <row r="4" spans="1:13" ht="6" customHeight="1">
      <c r="A4" s="715"/>
      <c r="B4" s="716"/>
      <c r="C4" s="713"/>
      <c r="D4" s="713"/>
      <c r="E4" s="713"/>
      <c r="F4" s="713"/>
      <c r="G4" s="713"/>
      <c r="H4" s="713"/>
      <c r="I4" s="713"/>
      <c r="J4" s="713"/>
      <c r="K4" s="713"/>
      <c r="L4" s="713"/>
      <c r="M4" s="713"/>
    </row>
    <row r="5" spans="1:13" ht="12.75" customHeight="1">
      <c r="A5" s="20" t="s">
        <v>6</v>
      </c>
      <c r="B5" s="712">
        <v>3667</v>
      </c>
      <c r="C5" s="193">
        <v>10.4</v>
      </c>
      <c r="D5" s="193">
        <v>77.2</v>
      </c>
      <c r="E5" s="193">
        <v>28.7</v>
      </c>
      <c r="F5" s="193">
        <v>19.399999999999999</v>
      </c>
      <c r="G5" s="193">
        <v>29.2</v>
      </c>
      <c r="H5" s="193">
        <v>10.4</v>
      </c>
      <c r="I5" s="193">
        <v>0.8</v>
      </c>
      <c r="J5" s="193">
        <v>0.6</v>
      </c>
      <c r="K5" s="193">
        <v>23.1</v>
      </c>
      <c r="L5" s="193">
        <v>16.8</v>
      </c>
      <c r="M5" s="28">
        <v>3.65</v>
      </c>
    </row>
    <row r="6" spans="1:13" ht="12.75" customHeight="1">
      <c r="A6" s="20" t="s">
        <v>520</v>
      </c>
      <c r="B6" s="712">
        <v>608</v>
      </c>
      <c r="C6" s="193">
        <v>8.9</v>
      </c>
      <c r="D6" s="193">
        <v>80.3</v>
      </c>
      <c r="E6" s="193">
        <v>28.8</v>
      </c>
      <c r="F6" s="193">
        <v>17</v>
      </c>
      <c r="G6" s="193">
        <v>29.8</v>
      </c>
      <c r="H6" s="193">
        <v>14.1</v>
      </c>
      <c r="I6" s="193">
        <v>0.2</v>
      </c>
      <c r="J6" s="193" t="s">
        <v>121</v>
      </c>
      <c r="K6" s="193">
        <v>17.399999999999999</v>
      </c>
      <c r="L6" s="193">
        <v>13.3</v>
      </c>
      <c r="M6" s="28">
        <v>2.92</v>
      </c>
    </row>
    <row r="7" spans="1:13" ht="12.75" customHeight="1">
      <c r="A7" s="20" t="s">
        <v>521</v>
      </c>
      <c r="B7" s="712">
        <v>419</v>
      </c>
      <c r="C7" s="193">
        <v>9.4</v>
      </c>
      <c r="D7" s="193">
        <v>72.400000000000006</v>
      </c>
      <c r="E7" s="193">
        <v>23</v>
      </c>
      <c r="F7" s="193">
        <v>17.5</v>
      </c>
      <c r="G7" s="193">
        <v>25.1</v>
      </c>
      <c r="H7" s="193">
        <v>10</v>
      </c>
      <c r="I7" s="193">
        <v>0.6</v>
      </c>
      <c r="J7" s="193">
        <v>0.3</v>
      </c>
      <c r="K7" s="193">
        <v>14.9</v>
      </c>
      <c r="L7" s="193">
        <v>9.9</v>
      </c>
      <c r="M7" s="28">
        <v>2.59</v>
      </c>
    </row>
    <row r="8" spans="1:13" ht="12.75" customHeight="1">
      <c r="A8" s="20" t="s">
        <v>522</v>
      </c>
      <c r="B8" s="712">
        <v>650</v>
      </c>
      <c r="C8" s="193">
        <v>6.1</v>
      </c>
      <c r="D8" s="193">
        <v>76.400000000000006</v>
      </c>
      <c r="E8" s="193">
        <v>27.1</v>
      </c>
      <c r="F8" s="193">
        <v>13.4</v>
      </c>
      <c r="G8" s="193">
        <v>23.1</v>
      </c>
      <c r="H8" s="193">
        <v>13</v>
      </c>
      <c r="I8" s="193">
        <v>0.4</v>
      </c>
      <c r="J8" s="193">
        <v>0.1</v>
      </c>
      <c r="K8" s="193">
        <v>13.6</v>
      </c>
      <c r="L8" s="193">
        <v>8.6</v>
      </c>
      <c r="M8" s="28">
        <v>3.01</v>
      </c>
    </row>
    <row r="9" spans="1:13" ht="12.75" customHeight="1">
      <c r="A9" s="20" t="s">
        <v>523</v>
      </c>
      <c r="B9" s="712">
        <v>1006</v>
      </c>
      <c r="C9" s="193">
        <v>5.9</v>
      </c>
      <c r="D9" s="193">
        <v>74.2</v>
      </c>
      <c r="E9" s="193">
        <v>24.1</v>
      </c>
      <c r="F9" s="193">
        <v>13.6</v>
      </c>
      <c r="G9" s="193">
        <v>22</v>
      </c>
      <c r="H9" s="193">
        <v>13.7</v>
      </c>
      <c r="I9" s="193">
        <v>0.7</v>
      </c>
      <c r="J9" s="193">
        <v>0.5</v>
      </c>
      <c r="K9" s="193">
        <v>12.4</v>
      </c>
      <c r="L9" s="193">
        <v>10.4</v>
      </c>
      <c r="M9" s="28">
        <v>2.94</v>
      </c>
    </row>
    <row r="10" spans="1:13" ht="12.75" customHeight="1">
      <c r="A10" s="20" t="s">
        <v>524</v>
      </c>
      <c r="B10" s="712">
        <v>403</v>
      </c>
      <c r="C10" s="193">
        <v>9.8000000000000007</v>
      </c>
      <c r="D10" s="193">
        <v>80.3</v>
      </c>
      <c r="E10" s="193">
        <v>31.8</v>
      </c>
      <c r="F10" s="193">
        <v>19.899999999999999</v>
      </c>
      <c r="G10" s="193">
        <v>28.3</v>
      </c>
      <c r="H10" s="193">
        <v>18.600000000000001</v>
      </c>
      <c r="I10" s="193">
        <v>0.6</v>
      </c>
      <c r="J10" s="193">
        <v>0.6</v>
      </c>
      <c r="K10" s="193">
        <v>13</v>
      </c>
      <c r="L10" s="193">
        <v>9.6</v>
      </c>
      <c r="M10" s="28">
        <v>4</v>
      </c>
    </row>
    <row r="11" spans="1:13" ht="12.75" customHeight="1">
      <c r="A11" s="20" t="s">
        <v>525</v>
      </c>
      <c r="B11" s="712">
        <v>568</v>
      </c>
      <c r="C11" s="193">
        <v>10.199999999999999</v>
      </c>
      <c r="D11" s="193">
        <v>83.4</v>
      </c>
      <c r="E11" s="193">
        <v>31.5</v>
      </c>
      <c r="F11" s="193">
        <v>20.8</v>
      </c>
      <c r="G11" s="193">
        <v>35</v>
      </c>
      <c r="H11" s="193">
        <v>18.3</v>
      </c>
      <c r="I11" s="193">
        <v>0.8</v>
      </c>
      <c r="J11" s="193">
        <v>0.8</v>
      </c>
      <c r="K11" s="193">
        <v>14.2</v>
      </c>
      <c r="L11" s="193">
        <v>9.4</v>
      </c>
      <c r="M11" s="28">
        <v>4.0199999999999996</v>
      </c>
    </row>
    <row r="12" spans="1:13" ht="12.75" customHeight="1">
      <c r="A12" s="20" t="s">
        <v>526</v>
      </c>
      <c r="B12" s="712">
        <v>93</v>
      </c>
      <c r="C12" s="193">
        <v>8.5</v>
      </c>
      <c r="D12" s="193">
        <v>82.7</v>
      </c>
      <c r="E12" s="193">
        <v>21</v>
      </c>
      <c r="F12" s="193">
        <v>21</v>
      </c>
      <c r="G12" s="193">
        <v>32.1</v>
      </c>
      <c r="H12" s="193">
        <v>11</v>
      </c>
      <c r="I12" s="193">
        <v>2.4</v>
      </c>
      <c r="J12" s="193">
        <v>2.4</v>
      </c>
      <c r="K12" s="193">
        <v>18.3</v>
      </c>
      <c r="L12" s="193">
        <v>11</v>
      </c>
      <c r="M12" s="28">
        <v>4.08</v>
      </c>
    </row>
    <row r="13" spans="1:13" ht="12.75" customHeight="1">
      <c r="A13" s="20" t="s">
        <v>527</v>
      </c>
      <c r="B13" s="712">
        <v>373</v>
      </c>
      <c r="C13" s="193">
        <v>8.9</v>
      </c>
      <c r="D13" s="193">
        <v>81.900000000000006</v>
      </c>
      <c r="E13" s="193">
        <v>32.4</v>
      </c>
      <c r="F13" s="193">
        <v>15.6</v>
      </c>
      <c r="G13" s="193">
        <v>29.7</v>
      </c>
      <c r="H13" s="193">
        <v>15</v>
      </c>
      <c r="I13" s="193">
        <v>1.5</v>
      </c>
      <c r="J13" s="193">
        <v>1.5</v>
      </c>
      <c r="K13" s="193">
        <v>16</v>
      </c>
      <c r="L13" s="193">
        <v>11.3</v>
      </c>
      <c r="M13" s="28">
        <v>3.91</v>
      </c>
    </row>
    <row r="14" spans="1:13" ht="12.75" customHeight="1">
      <c r="A14" s="20" t="s">
        <v>8</v>
      </c>
      <c r="B14" s="712">
        <v>2982</v>
      </c>
      <c r="C14" s="193">
        <v>11</v>
      </c>
      <c r="D14" s="193">
        <v>76.400000000000006</v>
      </c>
      <c r="E14" s="193">
        <v>31.8</v>
      </c>
      <c r="F14" s="193">
        <v>21.6</v>
      </c>
      <c r="G14" s="193">
        <v>28.8</v>
      </c>
      <c r="H14" s="193">
        <v>10.6</v>
      </c>
      <c r="I14" s="193">
        <v>1.1000000000000001</v>
      </c>
      <c r="J14" s="193">
        <v>0.9</v>
      </c>
      <c r="K14" s="193">
        <v>18.899999999999999</v>
      </c>
      <c r="L14" s="193">
        <v>13.1</v>
      </c>
      <c r="M14" s="28">
        <v>4.33</v>
      </c>
    </row>
    <row r="15" spans="1:13" ht="12.75" customHeight="1">
      <c r="A15" s="20" t="s">
        <v>528</v>
      </c>
      <c r="B15" s="712">
        <v>843</v>
      </c>
      <c r="C15" s="193">
        <v>9.4</v>
      </c>
      <c r="D15" s="193">
        <v>80.3</v>
      </c>
      <c r="E15" s="193">
        <v>32.5</v>
      </c>
      <c r="F15" s="193">
        <v>17.3</v>
      </c>
      <c r="G15" s="193">
        <v>26.5</v>
      </c>
      <c r="H15" s="193">
        <v>10.8</v>
      </c>
      <c r="I15" s="193">
        <v>0.8</v>
      </c>
      <c r="J15" s="193">
        <v>0.7</v>
      </c>
      <c r="K15" s="193">
        <v>12.4</v>
      </c>
      <c r="L15" s="193">
        <v>9.1</v>
      </c>
      <c r="M15" s="28">
        <v>4.03</v>
      </c>
    </row>
    <row r="16" spans="1:13" ht="12.75" customHeight="1">
      <c r="A16" s="20" t="s">
        <v>7</v>
      </c>
      <c r="B16" s="712">
        <v>3646</v>
      </c>
      <c r="C16" s="193">
        <v>8.4</v>
      </c>
      <c r="D16" s="193">
        <v>76.8</v>
      </c>
      <c r="E16" s="193">
        <v>29.5</v>
      </c>
      <c r="F16" s="193">
        <v>16.3</v>
      </c>
      <c r="G16" s="193">
        <v>25.6</v>
      </c>
      <c r="H16" s="193">
        <v>13.4</v>
      </c>
      <c r="I16" s="193">
        <v>0.4</v>
      </c>
      <c r="J16" s="193">
        <v>0.2</v>
      </c>
      <c r="K16" s="193">
        <v>16.399999999999999</v>
      </c>
      <c r="L16" s="193">
        <v>11.3</v>
      </c>
      <c r="M16" s="28">
        <v>3.29</v>
      </c>
    </row>
    <row r="17" spans="1:13" ht="12.75" customHeight="1">
      <c r="A17" s="20" t="s">
        <v>529</v>
      </c>
      <c r="B17" s="712">
        <v>313</v>
      </c>
      <c r="C17" s="193">
        <v>8.5</v>
      </c>
      <c r="D17" s="193">
        <v>82.5</v>
      </c>
      <c r="E17" s="193">
        <v>36</v>
      </c>
      <c r="F17" s="193">
        <v>20.9</v>
      </c>
      <c r="G17" s="193">
        <v>33.4</v>
      </c>
      <c r="H17" s="193">
        <v>22.6</v>
      </c>
      <c r="I17" s="193">
        <v>0.9</v>
      </c>
      <c r="J17" s="193">
        <v>0.7</v>
      </c>
      <c r="K17" s="193">
        <v>15.1</v>
      </c>
      <c r="L17" s="193">
        <v>11.7</v>
      </c>
      <c r="M17" s="28">
        <v>4.87</v>
      </c>
    </row>
    <row r="18" spans="1:13" ht="12.75" customHeight="1">
      <c r="A18" s="20" t="s">
        <v>530</v>
      </c>
      <c r="B18" s="712">
        <v>402</v>
      </c>
      <c r="C18" s="193">
        <v>6.6</v>
      </c>
      <c r="D18" s="193">
        <v>69.099999999999994</v>
      </c>
      <c r="E18" s="193">
        <v>17.2</v>
      </c>
      <c r="F18" s="193">
        <v>15.2</v>
      </c>
      <c r="G18" s="193">
        <v>19.3</v>
      </c>
      <c r="H18" s="193">
        <v>8.4</v>
      </c>
      <c r="I18" s="193">
        <v>0.3</v>
      </c>
      <c r="J18" s="193">
        <v>0.3</v>
      </c>
      <c r="K18" s="193">
        <v>8.6</v>
      </c>
      <c r="L18" s="193">
        <v>6.2</v>
      </c>
      <c r="M18" s="28">
        <v>1.9</v>
      </c>
    </row>
    <row r="19" spans="1:13" ht="12.75" customHeight="1">
      <c r="A19" s="20" t="s">
        <v>531</v>
      </c>
      <c r="B19" s="712">
        <v>380</v>
      </c>
      <c r="C19" s="193">
        <v>9.6999999999999993</v>
      </c>
      <c r="D19" s="193">
        <v>75.400000000000006</v>
      </c>
      <c r="E19" s="193">
        <v>25</v>
      </c>
      <c r="F19" s="193">
        <v>17.5</v>
      </c>
      <c r="G19" s="193">
        <v>31.1</v>
      </c>
      <c r="H19" s="193">
        <v>14.3</v>
      </c>
      <c r="I19" s="193">
        <v>1.1000000000000001</v>
      </c>
      <c r="J19" s="193">
        <v>0.6</v>
      </c>
      <c r="K19" s="193">
        <v>14.7</v>
      </c>
      <c r="L19" s="193">
        <v>11</v>
      </c>
      <c r="M19" s="28">
        <v>2.8</v>
      </c>
    </row>
    <row r="20" spans="1:13" ht="12.75" customHeight="1">
      <c r="A20" s="20" t="s">
        <v>532</v>
      </c>
      <c r="B20" s="712">
        <v>427</v>
      </c>
      <c r="C20" s="193">
        <v>9.4</v>
      </c>
      <c r="D20" s="193">
        <v>75.8</v>
      </c>
      <c r="E20" s="193">
        <v>26.3</v>
      </c>
      <c r="F20" s="193">
        <v>16.7</v>
      </c>
      <c r="G20" s="193">
        <v>26.1</v>
      </c>
      <c r="H20" s="193">
        <v>18.100000000000001</v>
      </c>
      <c r="I20" s="193">
        <v>1.1000000000000001</v>
      </c>
      <c r="J20" s="193">
        <v>0.8</v>
      </c>
      <c r="K20" s="193">
        <v>15</v>
      </c>
      <c r="L20" s="193">
        <v>9.6</v>
      </c>
      <c r="M20" s="28">
        <v>3.37</v>
      </c>
    </row>
    <row r="21" spans="1:13" ht="12.75" customHeight="1">
      <c r="A21" s="20" t="s">
        <v>533</v>
      </c>
      <c r="B21" s="712">
        <v>404</v>
      </c>
      <c r="C21" s="193">
        <v>9.1</v>
      </c>
      <c r="D21" s="193">
        <v>73.3</v>
      </c>
      <c r="E21" s="193">
        <v>25.9</v>
      </c>
      <c r="F21" s="193">
        <v>17.600000000000001</v>
      </c>
      <c r="G21" s="193">
        <v>23.7</v>
      </c>
      <c r="H21" s="193">
        <v>15</v>
      </c>
      <c r="I21" s="193">
        <v>0.7</v>
      </c>
      <c r="J21" s="193">
        <v>0.7</v>
      </c>
      <c r="K21" s="193">
        <v>8.6999999999999993</v>
      </c>
      <c r="L21" s="193">
        <v>5.9</v>
      </c>
      <c r="M21" s="28">
        <v>3.2</v>
      </c>
    </row>
    <row r="22" spans="1:13" ht="12.75" customHeight="1">
      <c r="A22" s="20" t="s">
        <v>534</v>
      </c>
      <c r="B22" s="712">
        <v>870</v>
      </c>
      <c r="C22" s="193">
        <v>9.4</v>
      </c>
      <c r="D22" s="193">
        <v>78</v>
      </c>
      <c r="E22" s="193">
        <v>27.3</v>
      </c>
      <c r="F22" s="193">
        <v>20.7</v>
      </c>
      <c r="G22" s="193">
        <v>26.5</v>
      </c>
      <c r="H22" s="193">
        <v>18</v>
      </c>
      <c r="I22" s="193">
        <v>0.2</v>
      </c>
      <c r="J22" s="193">
        <v>0.2</v>
      </c>
      <c r="K22" s="193">
        <v>16.5</v>
      </c>
      <c r="L22" s="193">
        <v>11.2</v>
      </c>
      <c r="M22" s="28">
        <v>3.02</v>
      </c>
    </row>
    <row r="23" spans="1:13" ht="12.75" customHeight="1">
      <c r="A23" s="20" t="s">
        <v>535</v>
      </c>
      <c r="B23" s="712">
        <v>586</v>
      </c>
      <c r="C23" s="193">
        <v>11.9</v>
      </c>
      <c r="D23" s="193">
        <v>80.2</v>
      </c>
      <c r="E23" s="193">
        <v>30.9</v>
      </c>
      <c r="F23" s="193">
        <v>25.1</v>
      </c>
      <c r="G23" s="193">
        <v>32.5</v>
      </c>
      <c r="H23" s="193">
        <v>26.4</v>
      </c>
      <c r="I23" s="193">
        <v>0.8</v>
      </c>
      <c r="J23" s="193">
        <v>0.5</v>
      </c>
      <c r="K23" s="193">
        <v>15</v>
      </c>
      <c r="L23" s="193">
        <v>10.6</v>
      </c>
      <c r="M23" s="28">
        <v>4.0599999999999996</v>
      </c>
    </row>
    <row r="24" spans="1:13" ht="12.75" customHeight="1">
      <c r="A24" s="20" t="s">
        <v>536</v>
      </c>
      <c r="B24" s="712">
        <v>700</v>
      </c>
      <c r="C24" s="193">
        <v>7.7</v>
      </c>
      <c r="D24" s="193">
        <v>69.7</v>
      </c>
      <c r="E24" s="193">
        <v>24.7</v>
      </c>
      <c r="F24" s="193">
        <v>15</v>
      </c>
      <c r="G24" s="193">
        <v>24.7</v>
      </c>
      <c r="H24" s="193">
        <v>17.399999999999999</v>
      </c>
      <c r="I24" s="193">
        <v>0.2</v>
      </c>
      <c r="J24" s="193">
        <v>0.2</v>
      </c>
      <c r="K24" s="193">
        <v>12.7</v>
      </c>
      <c r="L24" s="193">
        <v>9.6999999999999993</v>
      </c>
      <c r="M24" s="28">
        <v>2.86</v>
      </c>
    </row>
    <row r="25" spans="1:13" ht="12.75" customHeight="1">
      <c r="A25" s="20" t="s">
        <v>537</v>
      </c>
      <c r="B25" s="712">
        <v>775</v>
      </c>
      <c r="C25" s="193">
        <v>7.7</v>
      </c>
      <c r="D25" s="193">
        <v>70.8</v>
      </c>
      <c r="E25" s="193">
        <v>24.6</v>
      </c>
      <c r="F25" s="193">
        <v>19.100000000000001</v>
      </c>
      <c r="G25" s="193">
        <v>24.2</v>
      </c>
      <c r="H25" s="193">
        <v>16.2</v>
      </c>
      <c r="I25" s="193">
        <v>0.8</v>
      </c>
      <c r="J25" s="193">
        <v>0.6</v>
      </c>
      <c r="K25" s="193">
        <v>11</v>
      </c>
      <c r="L25" s="193">
        <v>7.5</v>
      </c>
      <c r="M25" s="28">
        <v>2.44</v>
      </c>
    </row>
    <row r="26" spans="1:13" ht="12.75" customHeight="1">
      <c r="A26" s="157" t="s">
        <v>544</v>
      </c>
      <c r="B26" s="35">
        <v>20175</v>
      </c>
      <c r="C26" s="714">
        <v>9.1999999999999993</v>
      </c>
      <c r="D26" s="714">
        <v>76.7</v>
      </c>
      <c r="E26" s="714">
        <v>28.5</v>
      </c>
      <c r="F26" s="714">
        <v>18.2</v>
      </c>
      <c r="G26" s="714">
        <v>27.3</v>
      </c>
      <c r="H26" s="714">
        <v>13.2</v>
      </c>
      <c r="I26" s="714">
        <v>0.7</v>
      </c>
      <c r="J26" s="714">
        <v>0.5</v>
      </c>
      <c r="K26" s="714">
        <v>16.899999999999999</v>
      </c>
      <c r="L26" s="714">
        <v>12</v>
      </c>
      <c r="M26" s="719">
        <v>3.46</v>
      </c>
    </row>
    <row r="27" spans="1:13" ht="6" customHeight="1">
      <c r="A27" s="263"/>
      <c r="B27" s="265"/>
      <c r="C27" s="718"/>
      <c r="D27" s="265"/>
      <c r="E27" s="265"/>
      <c r="F27" s="265"/>
      <c r="G27" s="265"/>
      <c r="H27" s="265"/>
      <c r="I27" s="265"/>
      <c r="J27" s="265"/>
      <c r="K27" s="265"/>
      <c r="L27" s="265"/>
      <c r="M27" s="263"/>
    </row>
    <row r="28" spans="1:13" ht="12.75" customHeight="1">
      <c r="A28" s="889" t="s">
        <v>508</v>
      </c>
      <c r="B28" s="889"/>
      <c r="C28" s="889"/>
      <c r="D28" s="889"/>
      <c r="E28" s="889"/>
      <c r="F28" s="889"/>
      <c r="G28" s="889"/>
      <c r="H28" s="889"/>
      <c r="I28" s="889"/>
      <c r="J28" s="889"/>
      <c r="K28" s="889"/>
      <c r="L28" s="889"/>
      <c r="M28" s="889"/>
    </row>
    <row r="29" spans="1:13" ht="12.75" customHeight="1">
      <c r="A29" s="889" t="s">
        <v>519</v>
      </c>
      <c r="B29" s="889"/>
      <c r="C29" s="889"/>
      <c r="D29" s="889"/>
      <c r="E29" s="889"/>
      <c r="F29" s="889"/>
      <c r="G29" s="889"/>
      <c r="H29" s="889"/>
      <c r="I29" s="889"/>
      <c r="J29" s="889"/>
      <c r="K29" s="889"/>
      <c r="L29" s="889"/>
      <c r="M29" s="889"/>
    </row>
    <row r="30" spans="1:13" ht="12.75" customHeight="1">
      <c r="A30" s="889" t="s">
        <v>545</v>
      </c>
      <c r="B30" s="889"/>
      <c r="C30" s="889"/>
      <c r="D30" s="889"/>
      <c r="E30" s="889"/>
      <c r="F30" s="889"/>
      <c r="G30" s="889"/>
      <c r="H30" s="889"/>
      <c r="I30" s="889"/>
      <c r="J30" s="889"/>
      <c r="K30" s="889"/>
      <c r="L30" s="889"/>
      <c r="M30" s="889"/>
    </row>
    <row r="31" spans="1:13" ht="12.75" customHeight="1">
      <c r="A31" s="889" t="s">
        <v>546</v>
      </c>
      <c r="B31" s="889"/>
      <c r="C31" s="889"/>
      <c r="D31" s="889"/>
      <c r="E31" s="889"/>
      <c r="F31" s="889"/>
      <c r="G31" s="889"/>
      <c r="H31" s="889"/>
      <c r="I31" s="889"/>
      <c r="J31" s="889"/>
      <c r="K31" s="889"/>
      <c r="L31" s="889"/>
      <c r="M31" s="889"/>
    </row>
    <row r="32" spans="1:13" ht="12.75" customHeight="1">
      <c r="A32" s="889" t="s">
        <v>543</v>
      </c>
      <c r="B32" s="889"/>
      <c r="C32" s="889"/>
      <c r="D32" s="889"/>
      <c r="E32" s="889"/>
      <c r="F32" s="889"/>
      <c r="G32" s="889"/>
      <c r="H32" s="889"/>
      <c r="I32" s="889"/>
      <c r="J32" s="889"/>
      <c r="K32" s="889"/>
      <c r="L32" s="889"/>
      <c r="M32" s="889"/>
    </row>
    <row r="33" spans="1:13" ht="12.75" customHeight="1">
      <c r="A33" s="777" t="s">
        <v>551</v>
      </c>
      <c r="B33" s="777"/>
      <c r="C33" s="777"/>
      <c r="D33" s="777"/>
      <c r="E33" s="777"/>
      <c r="F33" s="777"/>
      <c r="G33" s="777"/>
      <c r="H33" s="777"/>
      <c r="I33" s="777"/>
      <c r="J33" s="777"/>
      <c r="K33" s="777"/>
      <c r="L33" s="777"/>
      <c r="M33" s="777"/>
    </row>
    <row r="34" spans="1:13" ht="6" customHeight="1">
      <c r="A34" s="20"/>
      <c r="B34" s="751"/>
      <c r="C34" s="766"/>
      <c r="D34" s="751"/>
      <c r="E34" s="751"/>
      <c r="F34" s="751"/>
      <c r="G34" s="751"/>
      <c r="H34" s="751"/>
      <c r="I34" s="751"/>
      <c r="J34" s="751"/>
      <c r="K34" s="751"/>
      <c r="L34" s="751"/>
      <c r="M34" s="20"/>
    </row>
    <row r="35" spans="1:13">
      <c r="A35" s="832" t="s">
        <v>200</v>
      </c>
      <c r="B35" s="832"/>
      <c r="C35" s="832"/>
      <c r="D35" s="832"/>
      <c r="E35" s="832"/>
      <c r="F35" s="832"/>
      <c r="G35" s="832"/>
      <c r="H35" s="832"/>
      <c r="I35" s="832"/>
      <c r="J35" s="832"/>
      <c r="K35" s="832"/>
      <c r="L35" s="832"/>
      <c r="M35" s="832"/>
    </row>
  </sheetData>
  <mergeCells count="9">
    <mergeCell ref="A35:M35"/>
    <mergeCell ref="H1:K1"/>
    <mergeCell ref="A32:M32"/>
    <mergeCell ref="A33:M33"/>
    <mergeCell ref="A31:M31"/>
    <mergeCell ref="A2:M2"/>
    <mergeCell ref="A28:M28"/>
    <mergeCell ref="A29:M29"/>
    <mergeCell ref="A30:M30"/>
  </mergeCells>
  <hyperlinks>
    <hyperlink ref="H1:J1" location="Tabellförteckning!A1" display="Tabellförteckning!A1"/>
  </hyperlinks>
  <pageMargins left="0.7" right="0.7" top="0.75" bottom="0.75" header="0.3" footer="0.3"/>
  <pageSetup paperSize="9" scal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32"/>
  <sheetViews>
    <sheetView workbookViewId="0">
      <pane ySplit="4" topLeftCell="A5" activePane="bottomLeft" state="frozen"/>
      <selection activeCell="A17" sqref="A17:XFD18"/>
      <selection pane="bottomLeft" activeCell="F41" sqref="F41"/>
    </sheetView>
  </sheetViews>
  <sheetFormatPr defaultColWidth="8.85546875" defaultRowHeight="12.75"/>
  <cols>
    <col min="1" max="1" width="6.7109375" style="4" customWidth="1"/>
    <col min="2" max="30" width="8.7109375" style="4" customWidth="1"/>
    <col min="31" max="16384" width="8.85546875" style="4"/>
  </cols>
  <sheetData>
    <row r="1" spans="1:17" s="94" customFormat="1" ht="30" customHeight="1">
      <c r="A1" s="142"/>
      <c r="B1" s="142"/>
      <c r="C1" s="142"/>
      <c r="D1" s="364"/>
      <c r="E1" s="364"/>
      <c r="F1" s="364"/>
      <c r="G1" s="364"/>
      <c r="H1" s="542"/>
      <c r="I1" s="542"/>
      <c r="J1" s="589"/>
      <c r="K1" s="774" t="s">
        <v>354</v>
      </c>
      <c r="L1" s="809"/>
      <c r="M1" s="809"/>
      <c r="N1" s="542"/>
      <c r="O1" s="542"/>
      <c r="P1" s="364"/>
    </row>
    <row r="2" spans="1:17" ht="15" customHeight="1">
      <c r="A2" s="811" t="s">
        <v>402</v>
      </c>
      <c r="B2" s="812"/>
      <c r="C2" s="812"/>
      <c r="D2" s="812"/>
      <c r="E2" s="812"/>
      <c r="F2" s="812"/>
      <c r="G2" s="812"/>
      <c r="H2" s="813"/>
      <c r="I2" s="813"/>
      <c r="J2" s="813"/>
      <c r="K2" s="813"/>
      <c r="L2" s="812"/>
      <c r="M2" s="812"/>
      <c r="N2" s="813"/>
      <c r="O2" s="813"/>
      <c r="P2" s="812"/>
      <c r="Q2" s="812"/>
    </row>
    <row r="3" spans="1:17" ht="100.5" customHeight="1">
      <c r="B3" s="814" t="s">
        <v>338</v>
      </c>
      <c r="C3" s="814"/>
      <c r="D3" s="805" t="s">
        <v>137</v>
      </c>
      <c r="E3" s="805"/>
      <c r="F3" s="805" t="s">
        <v>138</v>
      </c>
      <c r="G3" s="779"/>
      <c r="H3" s="805" t="s">
        <v>372</v>
      </c>
      <c r="I3" s="779"/>
      <c r="J3" s="805" t="s">
        <v>382</v>
      </c>
      <c r="K3" s="779"/>
      <c r="L3" s="815" t="s">
        <v>339</v>
      </c>
      <c r="M3" s="815"/>
      <c r="N3" s="815" t="s">
        <v>373</v>
      </c>
      <c r="O3" s="815"/>
      <c r="P3" s="816" t="s">
        <v>383</v>
      </c>
      <c r="Q3" s="816"/>
    </row>
    <row r="4" spans="1:17">
      <c r="A4" s="360" t="s">
        <v>40</v>
      </c>
      <c r="B4" s="360" t="s">
        <v>29</v>
      </c>
      <c r="C4" s="360" t="s">
        <v>30</v>
      </c>
      <c r="D4" s="360" t="s">
        <v>29</v>
      </c>
      <c r="E4" s="360" t="s">
        <v>30</v>
      </c>
      <c r="F4" s="360" t="s">
        <v>29</v>
      </c>
      <c r="G4" s="360" t="s">
        <v>30</v>
      </c>
      <c r="H4" s="539" t="s">
        <v>29</v>
      </c>
      <c r="I4" s="539" t="s">
        <v>30</v>
      </c>
      <c r="J4" s="587" t="s">
        <v>29</v>
      </c>
      <c r="K4" s="587" t="s">
        <v>30</v>
      </c>
      <c r="L4" s="360" t="s">
        <v>29</v>
      </c>
      <c r="M4" s="360" t="s">
        <v>30</v>
      </c>
      <c r="N4" s="539" t="s">
        <v>29</v>
      </c>
      <c r="O4" s="539" t="s">
        <v>30</v>
      </c>
      <c r="P4" s="360" t="s">
        <v>29</v>
      </c>
      <c r="Q4" s="360" t="s">
        <v>30</v>
      </c>
    </row>
    <row r="5" spans="1:17" ht="6" customHeight="1">
      <c r="A5" s="369"/>
      <c r="B5" s="369"/>
      <c r="C5" s="369"/>
      <c r="D5" s="369"/>
      <c r="E5" s="369"/>
      <c r="F5" s="369"/>
      <c r="G5" s="369"/>
      <c r="H5" s="540"/>
      <c r="I5" s="540"/>
      <c r="J5" s="588"/>
      <c r="K5" s="588"/>
      <c r="L5" s="369"/>
      <c r="M5" s="369"/>
      <c r="N5" s="540"/>
      <c r="O5" s="540"/>
      <c r="P5" s="369"/>
      <c r="Q5" s="369"/>
    </row>
    <row r="6" spans="1:17">
      <c r="A6" s="6">
        <v>1997</v>
      </c>
      <c r="B6" s="28">
        <v>40.169072658230156</v>
      </c>
      <c r="C6" s="28">
        <v>38.294946277058962</v>
      </c>
      <c r="D6" s="28">
        <v>20.066992838445898</v>
      </c>
      <c r="E6" s="28">
        <v>14.745285379680622</v>
      </c>
      <c r="F6" s="3" t="s">
        <v>38</v>
      </c>
      <c r="G6" s="3" t="s">
        <v>38</v>
      </c>
      <c r="H6" s="3" t="s">
        <v>38</v>
      </c>
      <c r="I6" s="3" t="s">
        <v>38</v>
      </c>
      <c r="J6" s="3" t="s">
        <v>38</v>
      </c>
      <c r="K6" s="3" t="s">
        <v>38</v>
      </c>
      <c r="L6" s="354">
        <v>45.081899999999997</v>
      </c>
      <c r="M6" s="354">
        <v>42.703600000000002</v>
      </c>
      <c r="N6" s="3" t="s">
        <v>38</v>
      </c>
      <c r="O6" s="3" t="s">
        <v>38</v>
      </c>
      <c r="P6" s="3" t="s">
        <v>38</v>
      </c>
      <c r="Q6" s="3" t="s">
        <v>38</v>
      </c>
    </row>
    <row r="7" spans="1:17">
      <c r="A7" s="6">
        <v>1998</v>
      </c>
      <c r="B7" s="28">
        <v>40.25163795711962</v>
      </c>
      <c r="C7" s="28">
        <v>39.156074965127921</v>
      </c>
      <c r="D7" s="28">
        <v>21.601900007830842</v>
      </c>
      <c r="E7" s="28">
        <v>17.899505714389548</v>
      </c>
      <c r="F7" s="3" t="s">
        <v>38</v>
      </c>
      <c r="G7" s="3" t="s">
        <v>38</v>
      </c>
      <c r="H7" s="3" t="s">
        <v>38</v>
      </c>
      <c r="I7" s="3" t="s">
        <v>38</v>
      </c>
      <c r="J7" s="3" t="s">
        <v>38</v>
      </c>
      <c r="K7" s="3" t="s">
        <v>38</v>
      </c>
      <c r="L7" s="354">
        <v>45.582099999999997</v>
      </c>
      <c r="M7" s="354">
        <v>44.278500000000001</v>
      </c>
      <c r="N7" s="3" t="s">
        <v>38</v>
      </c>
      <c r="O7" s="3" t="s">
        <v>38</v>
      </c>
      <c r="P7" s="3" t="s">
        <v>38</v>
      </c>
      <c r="Q7" s="3" t="s">
        <v>38</v>
      </c>
    </row>
    <row r="8" spans="1:17">
      <c r="A8" s="6">
        <v>1999</v>
      </c>
      <c r="B8" s="28">
        <v>41.108282654546088</v>
      </c>
      <c r="C8" s="28">
        <v>41.642271278590066</v>
      </c>
      <c r="D8" s="28">
        <v>23.644793263387985</v>
      </c>
      <c r="E8" s="28">
        <v>17.867500866494613</v>
      </c>
      <c r="F8" s="3" t="s">
        <v>38</v>
      </c>
      <c r="G8" s="3" t="s">
        <v>38</v>
      </c>
      <c r="H8" s="3" t="s">
        <v>38</v>
      </c>
      <c r="I8" s="3" t="s">
        <v>38</v>
      </c>
      <c r="J8" s="3" t="s">
        <v>38</v>
      </c>
      <c r="K8" s="3" t="s">
        <v>38</v>
      </c>
      <c r="L8" s="354">
        <v>47.1158</v>
      </c>
      <c r="M8" s="354">
        <v>45.810299999999998</v>
      </c>
      <c r="N8" s="3" t="s">
        <v>38</v>
      </c>
      <c r="O8" s="3" t="s">
        <v>38</v>
      </c>
      <c r="P8" s="3" t="s">
        <v>38</v>
      </c>
      <c r="Q8" s="3" t="s">
        <v>38</v>
      </c>
    </row>
    <row r="9" spans="1:17">
      <c r="A9" s="6">
        <v>2000</v>
      </c>
      <c r="B9" s="28">
        <v>37.925995756774675</v>
      </c>
      <c r="C9" s="28">
        <v>37.9</v>
      </c>
      <c r="D9" s="28">
        <v>23.648962441531669</v>
      </c>
      <c r="E9" s="28">
        <v>18.752405550641566</v>
      </c>
      <c r="F9" s="3" t="s">
        <v>38</v>
      </c>
      <c r="G9" s="3" t="s">
        <v>38</v>
      </c>
      <c r="H9" s="3" t="s">
        <v>38</v>
      </c>
      <c r="I9" s="3" t="s">
        <v>38</v>
      </c>
      <c r="J9" s="3" t="s">
        <v>38</v>
      </c>
      <c r="K9" s="3" t="s">
        <v>38</v>
      </c>
      <c r="L9" s="354">
        <v>44.181899999999999</v>
      </c>
      <c r="M9" s="354">
        <v>42.718299999999999</v>
      </c>
      <c r="N9" s="3" t="s">
        <v>38</v>
      </c>
      <c r="O9" s="3" t="s">
        <v>38</v>
      </c>
      <c r="P9" s="3" t="s">
        <v>38</v>
      </c>
      <c r="Q9" s="3" t="s">
        <v>38</v>
      </c>
    </row>
    <row r="10" spans="1:17">
      <c r="A10" s="6">
        <v>2001</v>
      </c>
      <c r="B10" s="28">
        <v>35.14370508724474</v>
      </c>
      <c r="C10" s="28">
        <v>37</v>
      </c>
      <c r="D10" s="28">
        <v>23.686497753923017</v>
      </c>
      <c r="E10" s="28">
        <v>16.482227083603721</v>
      </c>
      <c r="F10" s="3" t="s">
        <v>38</v>
      </c>
      <c r="G10" s="3" t="s">
        <v>38</v>
      </c>
      <c r="H10" s="3" t="s">
        <v>38</v>
      </c>
      <c r="I10" s="3" t="s">
        <v>38</v>
      </c>
      <c r="J10" s="3" t="s">
        <v>38</v>
      </c>
      <c r="K10" s="3" t="s">
        <v>38</v>
      </c>
      <c r="L10" s="354">
        <v>42.7864</v>
      </c>
      <c r="M10" s="354">
        <v>41.058100000000003</v>
      </c>
      <c r="N10" s="3" t="s">
        <v>38</v>
      </c>
      <c r="O10" s="3" t="s">
        <v>38</v>
      </c>
      <c r="P10" s="3" t="s">
        <v>38</v>
      </c>
      <c r="Q10" s="3" t="s">
        <v>38</v>
      </c>
    </row>
    <row r="11" spans="1:17">
      <c r="A11" s="6">
        <v>2002</v>
      </c>
      <c r="B11" s="28">
        <v>27.698244453143879</v>
      </c>
      <c r="C11" s="28">
        <v>31.8</v>
      </c>
      <c r="D11" s="28">
        <v>20.630468457067213</v>
      </c>
      <c r="E11" s="28">
        <v>16.607638160810104</v>
      </c>
      <c r="F11" s="3" t="s">
        <v>38</v>
      </c>
      <c r="G11" s="3" t="s">
        <v>38</v>
      </c>
      <c r="H11" s="3" t="s">
        <v>38</v>
      </c>
      <c r="I11" s="3" t="s">
        <v>38</v>
      </c>
      <c r="J11" s="3" t="s">
        <v>38</v>
      </c>
      <c r="K11" s="3" t="s">
        <v>38</v>
      </c>
      <c r="L11" s="354">
        <v>35.644799999999996</v>
      </c>
      <c r="M11" s="354">
        <v>37.016100000000002</v>
      </c>
      <c r="N11" s="3" t="s">
        <v>38</v>
      </c>
      <c r="O11" s="3" t="s">
        <v>38</v>
      </c>
      <c r="P11" s="3" t="s">
        <v>38</v>
      </c>
      <c r="Q11" s="3" t="s">
        <v>38</v>
      </c>
    </row>
    <row r="12" spans="1:17">
      <c r="A12" s="6">
        <v>2003</v>
      </c>
      <c r="B12" s="28">
        <v>23.961754982373755</v>
      </c>
      <c r="C12" s="28">
        <v>28.1</v>
      </c>
      <c r="D12" s="28">
        <v>17.818052386650095</v>
      </c>
      <c r="E12" s="28">
        <v>16.691108590642902</v>
      </c>
      <c r="F12" s="3" t="s">
        <v>38</v>
      </c>
      <c r="G12" s="3" t="s">
        <v>38</v>
      </c>
      <c r="H12" s="3" t="s">
        <v>38</v>
      </c>
      <c r="I12" s="3" t="s">
        <v>38</v>
      </c>
      <c r="J12" s="3" t="s">
        <v>38</v>
      </c>
      <c r="K12" s="3" t="s">
        <v>38</v>
      </c>
      <c r="L12" s="354">
        <v>31.188700000000001</v>
      </c>
      <c r="M12" s="354">
        <v>34.514600000000002</v>
      </c>
      <c r="N12" s="3" t="s">
        <v>38</v>
      </c>
      <c r="O12" s="3" t="s">
        <v>38</v>
      </c>
      <c r="P12" s="3" t="s">
        <v>38</v>
      </c>
      <c r="Q12" s="3" t="s">
        <v>38</v>
      </c>
    </row>
    <row r="13" spans="1:17">
      <c r="A13" s="6">
        <v>2004</v>
      </c>
      <c r="B13" s="28">
        <v>23.140641381284592</v>
      </c>
      <c r="C13" s="28">
        <v>25.5</v>
      </c>
      <c r="D13" s="28">
        <v>19.062180469982895</v>
      </c>
      <c r="E13" s="28">
        <v>17.828422326617325</v>
      </c>
      <c r="F13" s="3" t="s">
        <v>38</v>
      </c>
      <c r="G13" s="3" t="s">
        <v>38</v>
      </c>
      <c r="H13" s="3" t="s">
        <v>38</v>
      </c>
      <c r="I13" s="3" t="s">
        <v>38</v>
      </c>
      <c r="J13" s="3" t="s">
        <v>38</v>
      </c>
      <c r="K13" s="3" t="s">
        <v>38</v>
      </c>
      <c r="L13" s="354">
        <v>31.712900000000001</v>
      </c>
      <c r="M13" s="354">
        <v>33.584400000000002</v>
      </c>
      <c r="N13" s="3" t="s">
        <v>38</v>
      </c>
      <c r="O13" s="3" t="s">
        <v>38</v>
      </c>
      <c r="P13" s="3" t="s">
        <v>38</v>
      </c>
      <c r="Q13" s="3" t="s">
        <v>38</v>
      </c>
    </row>
    <row r="14" spans="1:17">
      <c r="A14" s="6">
        <v>2005</v>
      </c>
      <c r="B14" s="28">
        <v>20.091997448909339</v>
      </c>
      <c r="C14" s="28">
        <v>20.9</v>
      </c>
      <c r="D14" s="28">
        <v>21.698308182726628</v>
      </c>
      <c r="E14" s="28">
        <v>21.490813708331491</v>
      </c>
      <c r="F14" s="3" t="s">
        <v>38</v>
      </c>
      <c r="G14" s="3" t="s">
        <v>38</v>
      </c>
      <c r="H14" s="3" t="s">
        <v>38</v>
      </c>
      <c r="I14" s="3" t="s">
        <v>38</v>
      </c>
      <c r="J14" s="3" t="s">
        <v>38</v>
      </c>
      <c r="K14" s="3" t="s">
        <v>38</v>
      </c>
      <c r="L14" s="354">
        <v>30.7531</v>
      </c>
      <c r="M14" s="354">
        <v>31.811399999999999</v>
      </c>
      <c r="N14" s="3" t="s">
        <v>38</v>
      </c>
      <c r="O14" s="3" t="s">
        <v>38</v>
      </c>
      <c r="P14" s="3" t="s">
        <v>38</v>
      </c>
      <c r="Q14" s="3" t="s">
        <v>38</v>
      </c>
    </row>
    <row r="15" spans="1:17">
      <c r="A15" s="6">
        <v>2006</v>
      </c>
      <c r="B15" s="28">
        <v>16.93443805774584</v>
      </c>
      <c r="C15" s="28">
        <v>19.100000000000001</v>
      </c>
      <c r="D15" s="28">
        <v>23.110522515818126</v>
      </c>
      <c r="E15" s="28">
        <v>22.596872920708797</v>
      </c>
      <c r="F15" s="3" t="s">
        <v>38</v>
      </c>
      <c r="G15" s="3" t="s">
        <v>38</v>
      </c>
      <c r="H15" s="3" t="s">
        <v>38</v>
      </c>
      <c r="I15" s="3" t="s">
        <v>38</v>
      </c>
      <c r="J15" s="3" t="s">
        <v>38</v>
      </c>
      <c r="K15" s="3" t="s">
        <v>38</v>
      </c>
      <c r="L15" s="354">
        <v>30.195599999999999</v>
      </c>
      <c r="M15" s="354">
        <v>32.496099999999998</v>
      </c>
      <c r="N15" s="3" t="s">
        <v>38</v>
      </c>
      <c r="O15" s="3" t="s">
        <v>38</v>
      </c>
      <c r="P15" s="3" t="s">
        <v>38</v>
      </c>
      <c r="Q15" s="3" t="s">
        <v>38</v>
      </c>
    </row>
    <row r="16" spans="1:17">
      <c r="A16" s="6">
        <v>2007</v>
      </c>
      <c r="B16" s="28">
        <v>12.485491553815345</v>
      </c>
      <c r="C16" s="28">
        <v>14.5</v>
      </c>
      <c r="D16" s="28">
        <v>26.316089899662021</v>
      </c>
      <c r="E16" s="28">
        <v>30.540313083654574</v>
      </c>
      <c r="F16" s="3" t="s">
        <v>38</v>
      </c>
      <c r="G16" s="3" t="s">
        <v>38</v>
      </c>
      <c r="H16" s="3" t="s">
        <v>38</v>
      </c>
      <c r="I16" s="3" t="s">
        <v>38</v>
      </c>
      <c r="J16" s="3" t="s">
        <v>38</v>
      </c>
      <c r="K16" s="3" t="s">
        <v>38</v>
      </c>
      <c r="L16" s="354">
        <v>29.407499999999999</v>
      </c>
      <c r="M16" s="354">
        <v>35.4238</v>
      </c>
      <c r="N16" s="3" t="s">
        <v>38</v>
      </c>
      <c r="O16" s="3" t="s">
        <v>38</v>
      </c>
      <c r="P16" s="3" t="s">
        <v>38</v>
      </c>
      <c r="Q16" s="3" t="s">
        <v>38</v>
      </c>
    </row>
    <row r="17" spans="1:17">
      <c r="A17" s="6">
        <v>2008</v>
      </c>
      <c r="B17" s="28">
        <v>11.67673705518596</v>
      </c>
      <c r="C17" s="28">
        <v>14.3</v>
      </c>
      <c r="D17" s="28">
        <v>25.864837231644294</v>
      </c>
      <c r="E17" s="28">
        <v>30.844937503628493</v>
      </c>
      <c r="F17" s="3" t="s">
        <v>38</v>
      </c>
      <c r="G17" s="3" t="s">
        <v>38</v>
      </c>
      <c r="H17" s="3" t="s">
        <v>38</v>
      </c>
      <c r="I17" s="3" t="s">
        <v>38</v>
      </c>
      <c r="J17" s="3" t="s">
        <v>38</v>
      </c>
      <c r="K17" s="3" t="s">
        <v>38</v>
      </c>
      <c r="L17" s="354">
        <v>28.479299999999999</v>
      </c>
      <c r="M17" s="354">
        <v>35.260199999999998</v>
      </c>
      <c r="N17" s="3" t="s">
        <v>38</v>
      </c>
      <c r="O17" s="3" t="s">
        <v>38</v>
      </c>
      <c r="P17" s="3" t="s">
        <v>38</v>
      </c>
      <c r="Q17" s="3" t="s">
        <v>38</v>
      </c>
    </row>
    <row r="18" spans="1:17">
      <c r="A18" s="6">
        <v>2009</v>
      </c>
      <c r="B18" s="28">
        <v>11.630850825576562</v>
      </c>
      <c r="C18" s="28">
        <v>12.6</v>
      </c>
      <c r="D18" s="28">
        <v>25.717047742217641</v>
      </c>
      <c r="E18" s="28">
        <v>30.579925828030397</v>
      </c>
      <c r="F18" s="3" t="s">
        <v>38</v>
      </c>
      <c r="G18" s="3" t="s">
        <v>38</v>
      </c>
      <c r="H18" s="3" t="s">
        <v>38</v>
      </c>
      <c r="I18" s="3" t="s">
        <v>38</v>
      </c>
      <c r="J18" s="3" t="s">
        <v>38</v>
      </c>
      <c r="K18" s="3" t="s">
        <v>38</v>
      </c>
      <c r="L18" s="354">
        <v>28.454799999999999</v>
      </c>
      <c r="M18" s="354">
        <v>33.917999999999999</v>
      </c>
      <c r="N18" s="3" t="s">
        <v>38</v>
      </c>
      <c r="O18" s="3" t="s">
        <v>38</v>
      </c>
      <c r="P18" s="3" t="s">
        <v>38</v>
      </c>
      <c r="Q18" s="3" t="s">
        <v>38</v>
      </c>
    </row>
    <row r="19" spans="1:17">
      <c r="A19" s="6">
        <v>2010</v>
      </c>
      <c r="B19" s="28">
        <v>11.959170300835584</v>
      </c>
      <c r="C19" s="28">
        <v>12.8</v>
      </c>
      <c r="D19" s="28">
        <v>24.664258545063884</v>
      </c>
      <c r="E19" s="28">
        <v>29.31676772489006</v>
      </c>
      <c r="F19" s="3" t="s">
        <v>38</v>
      </c>
      <c r="G19" s="3" t="s">
        <v>38</v>
      </c>
      <c r="H19" s="3" t="s">
        <v>38</v>
      </c>
      <c r="I19" s="3" t="s">
        <v>38</v>
      </c>
      <c r="J19" s="3" t="s">
        <v>38</v>
      </c>
      <c r="K19" s="3" t="s">
        <v>38</v>
      </c>
      <c r="L19" s="354">
        <v>27.181100000000001</v>
      </c>
      <c r="M19" s="354">
        <v>32.957000000000001</v>
      </c>
      <c r="N19" s="3" t="s">
        <v>38</v>
      </c>
      <c r="O19" s="3" t="s">
        <v>38</v>
      </c>
      <c r="P19" s="3" t="s">
        <v>38</v>
      </c>
      <c r="Q19" s="3" t="s">
        <v>38</v>
      </c>
    </row>
    <row r="20" spans="1:17">
      <c r="A20" s="6">
        <v>2011</v>
      </c>
      <c r="B20" s="28">
        <v>10.110515079523127</v>
      </c>
      <c r="C20" s="28">
        <v>11.4</v>
      </c>
      <c r="D20" s="28">
        <v>24.143451922795446</v>
      </c>
      <c r="E20" s="28">
        <v>29.20532002110015</v>
      </c>
      <c r="F20" s="3" t="s">
        <v>38</v>
      </c>
      <c r="G20" s="3" t="s">
        <v>38</v>
      </c>
      <c r="H20" s="3" t="s">
        <v>38</v>
      </c>
      <c r="I20" s="3" t="s">
        <v>38</v>
      </c>
      <c r="J20" s="3" t="s">
        <v>38</v>
      </c>
      <c r="K20" s="3" t="s">
        <v>38</v>
      </c>
      <c r="L20" s="354">
        <v>26.9115</v>
      </c>
      <c r="M20" s="354">
        <v>31.778600000000001</v>
      </c>
      <c r="N20" s="3" t="s">
        <v>38</v>
      </c>
      <c r="O20" s="3" t="s">
        <v>38</v>
      </c>
      <c r="P20" s="3" t="s">
        <v>38</v>
      </c>
      <c r="Q20" s="3" t="s">
        <v>38</v>
      </c>
    </row>
    <row r="21" spans="1:17">
      <c r="A21" s="6" t="s">
        <v>92</v>
      </c>
      <c r="B21" s="28">
        <v>7.78959064885853</v>
      </c>
      <c r="C21" s="28">
        <v>9</v>
      </c>
      <c r="D21" s="28">
        <v>20.477089018365486</v>
      </c>
      <c r="E21" s="28">
        <v>25.168295751030662</v>
      </c>
      <c r="F21" s="3" t="s">
        <v>38</v>
      </c>
      <c r="G21" s="3" t="s">
        <v>38</v>
      </c>
      <c r="H21" s="3" t="s">
        <v>38</v>
      </c>
      <c r="I21" s="3" t="s">
        <v>38</v>
      </c>
      <c r="J21" s="3" t="s">
        <v>38</v>
      </c>
      <c r="K21" s="3" t="s">
        <v>38</v>
      </c>
      <c r="L21" s="354">
        <v>22.637499999999999</v>
      </c>
      <c r="M21" s="354">
        <v>26.870699999999999</v>
      </c>
      <c r="N21" s="3" t="s">
        <v>38</v>
      </c>
      <c r="O21" s="3" t="s">
        <v>38</v>
      </c>
      <c r="P21" s="3" t="s">
        <v>38</v>
      </c>
      <c r="Q21" s="3" t="s">
        <v>38</v>
      </c>
    </row>
    <row r="22" spans="1:17">
      <c r="A22" s="6" t="s">
        <v>93</v>
      </c>
      <c r="B22" s="28">
        <v>6.8746244466698565</v>
      </c>
      <c r="C22" s="28">
        <v>8.5159565268161277</v>
      </c>
      <c r="D22" s="28">
        <v>16.626686207857848</v>
      </c>
      <c r="E22" s="28">
        <v>18.868274025457175</v>
      </c>
      <c r="F22" s="28">
        <v>14.87640263357182</v>
      </c>
      <c r="G22" s="28">
        <v>9.5280385981666207</v>
      </c>
      <c r="H22" s="3" t="s">
        <v>38</v>
      </c>
      <c r="I22" s="3" t="s">
        <v>38</v>
      </c>
      <c r="J22" s="3" t="s">
        <v>38</v>
      </c>
      <c r="K22" s="3" t="s">
        <v>38</v>
      </c>
      <c r="L22" s="28">
        <v>19.056000000000001</v>
      </c>
      <c r="M22" s="28">
        <v>22.584</v>
      </c>
      <c r="N22" s="28">
        <v>22.620999999999999</v>
      </c>
      <c r="O22" s="28">
        <v>23.965</v>
      </c>
      <c r="P22" s="3" t="s">
        <v>38</v>
      </c>
      <c r="Q22" s="3" t="s">
        <v>38</v>
      </c>
    </row>
    <row r="23" spans="1:17">
      <c r="A23" s="6">
        <v>2013</v>
      </c>
      <c r="B23" s="28">
        <v>5.8099709518960099</v>
      </c>
      <c r="C23" s="28">
        <v>6.3320554275648977</v>
      </c>
      <c r="D23" s="28">
        <v>18.375292397839527</v>
      </c>
      <c r="E23" s="28">
        <v>23.722215483041921</v>
      </c>
      <c r="F23" s="28">
        <v>16.261735580799915</v>
      </c>
      <c r="G23" s="28">
        <v>10.686000317630658</v>
      </c>
      <c r="H23" s="3" t="s">
        <v>38</v>
      </c>
      <c r="I23" s="3" t="s">
        <v>38</v>
      </c>
      <c r="J23" s="3" t="s">
        <v>38</v>
      </c>
      <c r="K23" s="3" t="s">
        <v>38</v>
      </c>
      <c r="L23" s="28">
        <v>19.731999999999999</v>
      </c>
      <c r="M23" s="28">
        <v>25.606999999999999</v>
      </c>
      <c r="N23" s="28">
        <v>23.129000000000001</v>
      </c>
      <c r="O23" s="28">
        <v>27.375</v>
      </c>
      <c r="P23" s="3" t="s">
        <v>38</v>
      </c>
      <c r="Q23" s="3" t="s">
        <v>38</v>
      </c>
    </row>
    <row r="24" spans="1:17">
      <c r="A24" s="6">
        <v>2014</v>
      </c>
      <c r="B24" s="28">
        <v>5.7224489091042248</v>
      </c>
      <c r="C24" s="28">
        <v>6.3124379343277273</v>
      </c>
      <c r="D24" s="28">
        <v>17.757543290465392</v>
      </c>
      <c r="E24" s="28">
        <v>23.585179800412881</v>
      </c>
      <c r="F24" s="28">
        <v>15.868406043397076</v>
      </c>
      <c r="G24" s="28">
        <v>11.684495700550452</v>
      </c>
      <c r="H24" s="3" t="s">
        <v>38</v>
      </c>
      <c r="I24" s="3" t="s">
        <v>38</v>
      </c>
      <c r="J24" s="3" t="s">
        <v>38</v>
      </c>
      <c r="K24" s="3" t="s">
        <v>38</v>
      </c>
      <c r="L24" s="28">
        <v>19.2</v>
      </c>
      <c r="M24" s="28">
        <v>25.135999999999999</v>
      </c>
      <c r="N24" s="28">
        <v>22.030999999999999</v>
      </c>
      <c r="O24" s="28">
        <v>26.478999999999999</v>
      </c>
      <c r="P24" s="3" t="s">
        <v>38</v>
      </c>
      <c r="Q24" s="3" t="s">
        <v>38</v>
      </c>
    </row>
    <row r="25" spans="1:17">
      <c r="A25" s="6">
        <v>2015</v>
      </c>
      <c r="B25" s="28">
        <v>5.4192999999999998</v>
      </c>
      <c r="C25" s="28">
        <v>5.4770009999999996</v>
      </c>
      <c r="D25" s="28">
        <v>18.762362</v>
      </c>
      <c r="E25" s="28">
        <v>22.946366000000001</v>
      </c>
      <c r="F25" s="28">
        <v>14.180097</v>
      </c>
      <c r="G25" s="606">
        <v>9.6402348808131091</v>
      </c>
      <c r="H25" s="28">
        <v>16.365562614432648</v>
      </c>
      <c r="I25" s="28">
        <v>24.344640039677909</v>
      </c>
      <c r="J25" s="606">
        <v>6.0226487759834253</v>
      </c>
      <c r="K25" s="28">
        <v>10.990206017977169</v>
      </c>
      <c r="L25" s="606">
        <v>19.722000000000001</v>
      </c>
      <c r="M25" s="28">
        <v>24.395</v>
      </c>
      <c r="N25" s="28">
        <v>22.382999999999999</v>
      </c>
      <c r="O25" s="28">
        <v>25.242999999999999</v>
      </c>
      <c r="P25" s="28">
        <v>25.697387661125827</v>
      </c>
      <c r="Q25" s="28">
        <v>30.986586354408431</v>
      </c>
    </row>
    <row r="26" spans="1:17">
      <c r="A26" s="6">
        <v>2016</v>
      </c>
      <c r="B26" s="28">
        <v>5.3178593377935099</v>
      </c>
      <c r="C26" s="28">
        <v>5.1418058443630894</v>
      </c>
      <c r="D26" s="28">
        <v>15.000661589502002</v>
      </c>
      <c r="E26" s="28">
        <v>23.631684173782798</v>
      </c>
      <c r="F26" s="28">
        <v>11.626228169216992</v>
      </c>
      <c r="G26" s="606">
        <v>7.8756362819762824</v>
      </c>
      <c r="H26" s="28">
        <v>14.027925924194895</v>
      </c>
      <c r="I26" s="28">
        <v>24.806347984820256</v>
      </c>
      <c r="J26" s="606">
        <v>4.9128920304013919</v>
      </c>
      <c r="K26" s="28">
        <v>11.009966697004394</v>
      </c>
      <c r="L26" s="606">
        <v>16.507861999999999</v>
      </c>
      <c r="M26" s="28">
        <v>24.788786000000002</v>
      </c>
      <c r="N26" s="28">
        <v>19.288985</v>
      </c>
      <c r="O26" s="28">
        <v>25.965340999999999</v>
      </c>
      <c r="P26" s="28">
        <v>21.555508871311027</v>
      </c>
      <c r="Q26" s="28">
        <v>31.526894374184579</v>
      </c>
    </row>
    <row r="27" spans="1:17" ht="6" customHeight="1">
      <c r="A27" s="355"/>
      <c r="B27" s="355"/>
      <c r="C27" s="355"/>
      <c r="D27" s="366"/>
      <c r="E27" s="366"/>
      <c r="F27" s="366"/>
      <c r="G27" s="366"/>
      <c r="H27" s="540"/>
      <c r="I27" s="540"/>
      <c r="J27" s="588"/>
      <c r="K27" s="588"/>
      <c r="L27" s="366"/>
      <c r="M27" s="366"/>
      <c r="N27" s="540"/>
      <c r="O27" s="540"/>
      <c r="P27" s="366"/>
      <c r="Q27" s="366"/>
    </row>
    <row r="28" spans="1:17" ht="29.1" customHeight="1">
      <c r="A28" s="801" t="s">
        <v>350</v>
      </c>
      <c r="B28" s="793"/>
      <c r="C28" s="793"/>
      <c r="D28" s="793"/>
      <c r="E28" s="793"/>
      <c r="F28" s="793"/>
      <c r="G28" s="793"/>
      <c r="H28" s="793"/>
      <c r="I28" s="793"/>
      <c r="J28" s="793"/>
      <c r="K28" s="793"/>
      <c r="L28" s="793"/>
      <c r="M28" s="793"/>
      <c r="N28" s="793"/>
      <c r="O28" s="793"/>
      <c r="P28" s="810"/>
      <c r="Q28" s="810"/>
    </row>
    <row r="29" spans="1:17" ht="6" customHeight="1">
      <c r="A29" s="6"/>
      <c r="B29" s="6"/>
      <c r="C29" s="6"/>
      <c r="D29" s="750"/>
      <c r="E29" s="750"/>
      <c r="F29" s="750"/>
      <c r="G29" s="750"/>
      <c r="H29" s="750"/>
      <c r="I29" s="750"/>
      <c r="J29" s="750"/>
      <c r="K29" s="750"/>
      <c r="L29" s="750"/>
      <c r="M29" s="750"/>
      <c r="N29" s="750"/>
      <c r="O29" s="750"/>
      <c r="P29" s="750"/>
      <c r="Q29" s="750"/>
    </row>
    <row r="30" spans="1:17" ht="14.1" customHeight="1">
      <c r="A30" s="801" t="s">
        <v>200</v>
      </c>
      <c r="B30" s="793"/>
      <c r="C30" s="793"/>
      <c r="D30" s="793"/>
      <c r="E30" s="793"/>
      <c r="F30" s="793"/>
      <c r="G30" s="793"/>
      <c r="H30" s="793"/>
      <c r="I30" s="793"/>
      <c r="J30" s="793"/>
      <c r="K30" s="793"/>
      <c r="L30" s="793"/>
      <c r="M30" s="793"/>
      <c r="N30" s="541"/>
      <c r="O30" s="541"/>
      <c r="Q30"/>
    </row>
    <row r="31" spans="1:17">
      <c r="L31" s="28"/>
      <c r="P31" s="28"/>
    </row>
    <row r="32" spans="1:17">
      <c r="B32" s="151"/>
      <c r="L32" s="28"/>
      <c r="P32" s="28"/>
    </row>
  </sheetData>
  <mergeCells count="12">
    <mergeCell ref="K1:M1"/>
    <mergeCell ref="A28:Q28"/>
    <mergeCell ref="A30:M30"/>
    <mergeCell ref="A2:Q2"/>
    <mergeCell ref="B3:C3"/>
    <mergeCell ref="D3:E3"/>
    <mergeCell ref="F3:G3"/>
    <mergeCell ref="L3:M3"/>
    <mergeCell ref="P3:Q3"/>
    <mergeCell ref="H3:I3"/>
    <mergeCell ref="N3:O3"/>
    <mergeCell ref="J3:K3"/>
  </mergeCells>
  <hyperlinks>
    <hyperlink ref="K1" location="Tabellförteckning!A1" display="Tabellförteckning!A1"/>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pane ySplit="4" topLeftCell="A5" activePane="bottomLeft" state="frozen"/>
      <selection activeCell="A17" sqref="A17:XFD18"/>
      <selection pane="bottomLeft" activeCell="B26" sqref="B26"/>
    </sheetView>
  </sheetViews>
  <sheetFormatPr defaultColWidth="8.85546875" defaultRowHeight="12.75"/>
  <cols>
    <col min="1" max="1" width="6.7109375" style="4" customWidth="1"/>
    <col min="2" max="30" width="8.7109375" style="4" customWidth="1"/>
    <col min="31" max="16384" width="8.85546875" style="4"/>
  </cols>
  <sheetData>
    <row r="1" spans="1:17" s="94" customFormat="1" ht="30" customHeight="1">
      <c r="A1" s="142"/>
      <c r="B1" s="142"/>
      <c r="C1" s="142"/>
      <c r="D1" s="364"/>
      <c r="E1" s="364"/>
      <c r="F1" s="364"/>
      <c r="G1" s="364"/>
      <c r="H1" s="542"/>
      <c r="I1" s="542"/>
      <c r="J1" s="589"/>
      <c r="K1" s="774" t="s">
        <v>354</v>
      </c>
      <c r="L1" s="774"/>
      <c r="M1" s="774"/>
      <c r="N1" s="364"/>
    </row>
    <row r="2" spans="1:17" ht="15">
      <c r="A2" s="811" t="s">
        <v>403</v>
      </c>
      <c r="B2" s="812"/>
      <c r="C2" s="812"/>
      <c r="D2" s="812"/>
      <c r="E2" s="812"/>
      <c r="F2" s="812"/>
      <c r="G2" s="812"/>
      <c r="H2" s="813"/>
      <c r="I2" s="813"/>
      <c r="J2" s="813"/>
      <c r="K2" s="813"/>
      <c r="L2" s="812"/>
      <c r="M2" s="812"/>
      <c r="N2" s="812"/>
      <c r="O2" s="812"/>
      <c r="P2" s="813"/>
      <c r="Q2" s="813"/>
    </row>
    <row r="3" spans="1:17" ht="105.75" customHeight="1">
      <c r="B3" s="814" t="s">
        <v>338</v>
      </c>
      <c r="C3" s="814"/>
      <c r="D3" s="805" t="s">
        <v>137</v>
      </c>
      <c r="E3" s="805"/>
      <c r="F3" s="805" t="s">
        <v>138</v>
      </c>
      <c r="G3" s="779"/>
      <c r="H3" s="805" t="s">
        <v>372</v>
      </c>
      <c r="I3" s="779"/>
      <c r="J3" s="805" t="s">
        <v>382</v>
      </c>
      <c r="K3" s="779"/>
      <c r="L3" s="815" t="s">
        <v>339</v>
      </c>
      <c r="M3" s="815"/>
      <c r="N3" s="815" t="s">
        <v>373</v>
      </c>
      <c r="O3" s="815"/>
      <c r="P3" s="816" t="s">
        <v>383</v>
      </c>
      <c r="Q3" s="816"/>
    </row>
    <row r="4" spans="1:17">
      <c r="A4" s="360" t="s">
        <v>40</v>
      </c>
      <c r="B4" s="360" t="s">
        <v>29</v>
      </c>
      <c r="C4" s="360" t="s">
        <v>30</v>
      </c>
      <c r="D4" s="360" t="s">
        <v>29</v>
      </c>
      <c r="E4" s="360" t="s">
        <v>30</v>
      </c>
      <c r="F4" s="360" t="s">
        <v>29</v>
      </c>
      <c r="G4" s="360" t="s">
        <v>30</v>
      </c>
      <c r="H4" s="539" t="s">
        <v>29</v>
      </c>
      <c r="I4" s="539" t="s">
        <v>30</v>
      </c>
      <c r="J4" s="587" t="s">
        <v>29</v>
      </c>
      <c r="K4" s="587" t="s">
        <v>30</v>
      </c>
      <c r="L4" s="360" t="s">
        <v>29</v>
      </c>
      <c r="M4" s="360" t="s">
        <v>30</v>
      </c>
      <c r="N4" s="360" t="s">
        <v>29</v>
      </c>
      <c r="O4" s="360" t="s">
        <v>30</v>
      </c>
      <c r="P4" s="539" t="s">
        <v>29</v>
      </c>
      <c r="Q4" s="539" t="s">
        <v>30</v>
      </c>
    </row>
    <row r="5" spans="1:17" ht="6" customHeight="1">
      <c r="A5" s="369"/>
      <c r="B5" s="369"/>
      <c r="C5" s="369"/>
      <c r="D5" s="369"/>
      <c r="E5" s="369"/>
      <c r="F5" s="369"/>
      <c r="G5" s="369"/>
      <c r="H5" s="540"/>
      <c r="I5" s="540"/>
      <c r="J5" s="588"/>
      <c r="K5" s="588"/>
      <c r="L5" s="369"/>
      <c r="M5" s="369"/>
      <c r="N5" s="369"/>
      <c r="O5" s="369"/>
      <c r="P5" s="540"/>
      <c r="Q5" s="540"/>
    </row>
    <row r="6" spans="1:17">
      <c r="A6" s="6">
        <v>2004</v>
      </c>
      <c r="B6" s="28">
        <v>31.031244360323189</v>
      </c>
      <c r="C6" s="28">
        <v>29.2514824114837</v>
      </c>
      <c r="D6" s="28">
        <v>42.0715652867556</v>
      </c>
      <c r="E6" s="28">
        <v>26.684508987633709</v>
      </c>
      <c r="F6" s="3" t="s">
        <v>38</v>
      </c>
      <c r="G6" s="3" t="s">
        <v>38</v>
      </c>
      <c r="H6" s="3" t="s">
        <v>38</v>
      </c>
      <c r="I6" s="3" t="s">
        <v>38</v>
      </c>
      <c r="J6" s="3" t="s">
        <v>38</v>
      </c>
      <c r="K6" s="3" t="s">
        <v>38</v>
      </c>
      <c r="L6" s="354">
        <v>53.444899999999997</v>
      </c>
      <c r="M6" s="354">
        <v>43.917000000000002</v>
      </c>
      <c r="N6" s="398" t="s">
        <v>38</v>
      </c>
      <c r="O6" s="398" t="s">
        <v>38</v>
      </c>
      <c r="P6" s="398" t="s">
        <v>38</v>
      </c>
      <c r="Q6" s="398" t="s">
        <v>38</v>
      </c>
    </row>
    <row r="7" spans="1:17">
      <c r="A7" s="6">
        <v>2005</v>
      </c>
      <c r="B7" s="28">
        <v>25.966369957741016</v>
      </c>
      <c r="C7" s="28">
        <v>23.693566740243924</v>
      </c>
      <c r="D7" s="28">
        <v>46.744763677443935</v>
      </c>
      <c r="E7" s="28">
        <v>38.34538202027187</v>
      </c>
      <c r="F7" s="3" t="s">
        <v>38</v>
      </c>
      <c r="G7" s="3" t="s">
        <v>38</v>
      </c>
      <c r="H7" s="3" t="s">
        <v>38</v>
      </c>
      <c r="I7" s="3" t="s">
        <v>38</v>
      </c>
      <c r="J7" s="3" t="s">
        <v>38</v>
      </c>
      <c r="K7" s="3" t="s">
        <v>38</v>
      </c>
      <c r="L7" s="354">
        <v>54.243099999999998</v>
      </c>
      <c r="M7" s="354">
        <v>47.528100000000002</v>
      </c>
      <c r="N7" s="375" t="s">
        <v>38</v>
      </c>
      <c r="O7" s="375" t="s">
        <v>38</v>
      </c>
      <c r="P7" s="375" t="s">
        <v>38</v>
      </c>
      <c r="Q7" s="375" t="s">
        <v>38</v>
      </c>
    </row>
    <row r="8" spans="1:17">
      <c r="A8" s="6">
        <v>2006</v>
      </c>
      <c r="B8" s="28">
        <v>23.74735833919857</v>
      </c>
      <c r="C8" s="28">
        <v>20.983537547177946</v>
      </c>
      <c r="D8" s="28">
        <v>52.319519247471135</v>
      </c>
      <c r="E8" s="28">
        <v>37.916421832046858</v>
      </c>
      <c r="F8" s="3" t="s">
        <v>38</v>
      </c>
      <c r="G8" s="3" t="s">
        <v>38</v>
      </c>
      <c r="H8" s="3" t="s">
        <v>38</v>
      </c>
      <c r="I8" s="3" t="s">
        <v>38</v>
      </c>
      <c r="J8" s="3" t="s">
        <v>38</v>
      </c>
      <c r="K8" s="3" t="s">
        <v>38</v>
      </c>
      <c r="L8" s="354">
        <v>57.856999999999999</v>
      </c>
      <c r="M8" s="354">
        <v>46.3446</v>
      </c>
      <c r="N8" s="375" t="s">
        <v>38</v>
      </c>
      <c r="O8" s="375" t="s">
        <v>38</v>
      </c>
      <c r="P8" s="375" t="s">
        <v>38</v>
      </c>
      <c r="Q8" s="375" t="s">
        <v>38</v>
      </c>
    </row>
    <row r="9" spans="1:17">
      <c r="A9" s="6">
        <v>2007</v>
      </c>
      <c r="B9" s="28">
        <v>18.040275466925536</v>
      </c>
      <c r="C9" s="28">
        <v>17.058439287968596</v>
      </c>
      <c r="D9" s="28">
        <v>50.532583661358267</v>
      </c>
      <c r="E9" s="28">
        <v>41.970926710615522</v>
      </c>
      <c r="F9" s="3" t="s">
        <v>38</v>
      </c>
      <c r="G9" s="3" t="s">
        <v>38</v>
      </c>
      <c r="H9" s="3" t="s">
        <v>38</v>
      </c>
      <c r="I9" s="3" t="s">
        <v>38</v>
      </c>
      <c r="J9" s="3" t="s">
        <v>38</v>
      </c>
      <c r="K9" s="3" t="s">
        <v>38</v>
      </c>
      <c r="L9" s="354">
        <v>54.2164</v>
      </c>
      <c r="M9" s="354">
        <v>47.088000000000001</v>
      </c>
      <c r="N9" s="375" t="s">
        <v>38</v>
      </c>
      <c r="O9" s="375" t="s">
        <v>38</v>
      </c>
      <c r="P9" s="375" t="s">
        <v>38</v>
      </c>
      <c r="Q9" s="375" t="s">
        <v>38</v>
      </c>
    </row>
    <row r="10" spans="1:17">
      <c r="A10" s="6">
        <v>2008</v>
      </c>
      <c r="B10" s="28">
        <v>19.06152178100454</v>
      </c>
      <c r="C10" s="28">
        <v>15.274732801163715</v>
      </c>
      <c r="D10" s="28">
        <v>48.747436123364274</v>
      </c>
      <c r="E10" s="28">
        <v>41.126345027592656</v>
      </c>
      <c r="F10" s="3" t="s">
        <v>38</v>
      </c>
      <c r="G10" s="3" t="s">
        <v>38</v>
      </c>
      <c r="H10" s="3" t="s">
        <v>38</v>
      </c>
      <c r="I10" s="3" t="s">
        <v>38</v>
      </c>
      <c r="J10" s="3" t="s">
        <v>38</v>
      </c>
      <c r="K10" s="3" t="s">
        <v>38</v>
      </c>
      <c r="L10" s="354">
        <v>53.7545</v>
      </c>
      <c r="M10" s="354">
        <v>45.520400000000002</v>
      </c>
      <c r="N10" s="375" t="s">
        <v>38</v>
      </c>
      <c r="O10" s="375" t="s">
        <v>38</v>
      </c>
      <c r="P10" s="375" t="s">
        <v>38</v>
      </c>
      <c r="Q10" s="375" t="s">
        <v>38</v>
      </c>
    </row>
    <row r="11" spans="1:17">
      <c r="A11" s="6">
        <v>2009</v>
      </c>
      <c r="B11" s="28">
        <v>16.528265592608424</v>
      </c>
      <c r="C11" s="28">
        <v>14.258097798027999</v>
      </c>
      <c r="D11" s="28">
        <v>46.531076983330607</v>
      </c>
      <c r="E11" s="28">
        <v>42.471621425768106</v>
      </c>
      <c r="F11" s="3" t="s">
        <v>38</v>
      </c>
      <c r="G11" s="3" t="s">
        <v>38</v>
      </c>
      <c r="H11" s="3" t="s">
        <v>38</v>
      </c>
      <c r="I11" s="3" t="s">
        <v>38</v>
      </c>
      <c r="J11" s="3" t="s">
        <v>38</v>
      </c>
      <c r="K11" s="3" t="s">
        <v>38</v>
      </c>
      <c r="L11" s="354">
        <v>49.371000000000002</v>
      </c>
      <c r="M11" s="354">
        <v>46.079700000000003</v>
      </c>
      <c r="N11" s="375" t="s">
        <v>38</v>
      </c>
      <c r="O11" s="375" t="s">
        <v>38</v>
      </c>
      <c r="P11" s="375" t="s">
        <v>38</v>
      </c>
      <c r="Q11" s="375" t="s">
        <v>38</v>
      </c>
    </row>
    <row r="12" spans="1:17">
      <c r="A12" s="6">
        <v>2010</v>
      </c>
      <c r="B12" s="28">
        <v>19.916751365662275</v>
      </c>
      <c r="C12" s="28">
        <v>15.438920297674111</v>
      </c>
      <c r="D12" s="28">
        <v>44.394676220427392</v>
      </c>
      <c r="E12" s="28">
        <v>44.455544659261001</v>
      </c>
      <c r="F12" s="3" t="s">
        <v>38</v>
      </c>
      <c r="G12" s="3" t="s">
        <v>38</v>
      </c>
      <c r="H12" s="3" t="s">
        <v>38</v>
      </c>
      <c r="I12" s="3" t="s">
        <v>38</v>
      </c>
      <c r="J12" s="3" t="s">
        <v>38</v>
      </c>
      <c r="K12" s="3" t="s">
        <v>38</v>
      </c>
      <c r="L12" s="354">
        <v>48.233499999999999</v>
      </c>
      <c r="M12" s="354">
        <v>47.855499999999999</v>
      </c>
      <c r="N12" s="375" t="s">
        <v>38</v>
      </c>
      <c r="O12" s="375" t="s">
        <v>38</v>
      </c>
      <c r="P12" s="375" t="s">
        <v>38</v>
      </c>
      <c r="Q12" s="375" t="s">
        <v>38</v>
      </c>
    </row>
    <row r="13" spans="1:17">
      <c r="A13" s="6">
        <v>2011</v>
      </c>
      <c r="B13" s="28">
        <v>16.106421410726622</v>
      </c>
      <c r="C13" s="28">
        <v>14.871595731929796</v>
      </c>
      <c r="D13" s="28">
        <v>45.006142157164511</v>
      </c>
      <c r="E13" s="28">
        <v>38.853219347037665</v>
      </c>
      <c r="F13" s="3" t="s">
        <v>38</v>
      </c>
      <c r="G13" s="3" t="s">
        <v>38</v>
      </c>
      <c r="H13" s="3" t="s">
        <v>38</v>
      </c>
      <c r="I13" s="3" t="s">
        <v>38</v>
      </c>
      <c r="J13" s="3" t="s">
        <v>38</v>
      </c>
      <c r="K13" s="3" t="s">
        <v>38</v>
      </c>
      <c r="L13" s="354">
        <v>48.352699999999999</v>
      </c>
      <c r="M13" s="354">
        <v>42.776200000000003</v>
      </c>
      <c r="N13" s="375" t="s">
        <v>38</v>
      </c>
      <c r="O13" s="375" t="s">
        <v>38</v>
      </c>
      <c r="P13" s="375" t="s">
        <v>38</v>
      </c>
      <c r="Q13" s="375" t="s">
        <v>38</v>
      </c>
    </row>
    <row r="14" spans="1:17">
      <c r="A14" s="6" t="s">
        <v>92</v>
      </c>
      <c r="B14" s="28">
        <v>14.963278229503155</v>
      </c>
      <c r="C14" s="28">
        <v>12.079607358510392</v>
      </c>
      <c r="D14" s="28">
        <v>39.774159404832645</v>
      </c>
      <c r="E14" s="28">
        <v>37.062209124217631</v>
      </c>
      <c r="F14" s="3" t="s">
        <v>38</v>
      </c>
      <c r="G14" s="3" t="s">
        <v>38</v>
      </c>
      <c r="H14" s="3" t="s">
        <v>38</v>
      </c>
      <c r="I14" s="3" t="s">
        <v>38</v>
      </c>
      <c r="J14" s="3" t="s">
        <v>38</v>
      </c>
      <c r="K14" s="3" t="s">
        <v>38</v>
      </c>
      <c r="L14" s="354">
        <v>42.556100000000001</v>
      </c>
      <c r="M14" s="354">
        <v>39.937399999999997</v>
      </c>
      <c r="N14" s="375" t="s">
        <v>38</v>
      </c>
      <c r="O14" s="375" t="s">
        <v>38</v>
      </c>
      <c r="P14" s="375" t="s">
        <v>38</v>
      </c>
      <c r="Q14" s="375" t="s">
        <v>38</v>
      </c>
    </row>
    <row r="15" spans="1:17">
      <c r="A15" s="6" t="s">
        <v>93</v>
      </c>
      <c r="B15" s="28">
        <v>12.771335826251301</v>
      </c>
      <c r="C15" s="28">
        <v>11.6404016475595</v>
      </c>
      <c r="D15" s="28">
        <v>33.539107735080925</v>
      </c>
      <c r="E15" s="28">
        <v>28.591259197929698</v>
      </c>
      <c r="F15" s="28">
        <v>31.049964283999</v>
      </c>
      <c r="G15" s="28">
        <v>13.147653414302587</v>
      </c>
      <c r="H15" s="3" t="s">
        <v>38</v>
      </c>
      <c r="I15" s="3" t="s">
        <v>38</v>
      </c>
      <c r="J15" s="3" t="s">
        <v>38</v>
      </c>
      <c r="K15" s="3" t="s">
        <v>38</v>
      </c>
      <c r="L15" s="28">
        <v>37.856999999999999</v>
      </c>
      <c r="M15" s="28">
        <v>33.387</v>
      </c>
      <c r="N15" s="28">
        <v>43.244999999999997</v>
      </c>
      <c r="O15" s="28">
        <v>35.738</v>
      </c>
      <c r="P15" s="375" t="s">
        <v>38</v>
      </c>
      <c r="Q15" s="398" t="s">
        <v>38</v>
      </c>
    </row>
    <row r="16" spans="1:17">
      <c r="A16" s="6">
        <v>2013</v>
      </c>
      <c r="B16" s="28">
        <v>10.979967660110171</v>
      </c>
      <c r="C16" s="28">
        <v>9.3154072624668647</v>
      </c>
      <c r="D16" s="28">
        <v>34.016415259895588</v>
      </c>
      <c r="E16" s="28">
        <v>33.298954955905629</v>
      </c>
      <c r="F16" s="28">
        <v>31.569086195325035</v>
      </c>
      <c r="G16" s="28">
        <v>12.853454302311212</v>
      </c>
      <c r="H16" s="3" t="s">
        <v>38</v>
      </c>
      <c r="I16" s="3" t="s">
        <v>38</v>
      </c>
      <c r="J16" s="3" t="s">
        <v>38</v>
      </c>
      <c r="K16" s="3" t="s">
        <v>38</v>
      </c>
      <c r="L16" s="28">
        <v>37.506999999999998</v>
      </c>
      <c r="M16" s="28">
        <v>36.787999999999997</v>
      </c>
      <c r="N16" s="28">
        <v>43.604999999999997</v>
      </c>
      <c r="O16" s="28">
        <v>38.624000000000002</v>
      </c>
      <c r="P16" s="375" t="s">
        <v>38</v>
      </c>
      <c r="Q16" s="398" t="s">
        <v>38</v>
      </c>
    </row>
    <row r="17" spans="1:17">
      <c r="A17" s="6">
        <v>2014</v>
      </c>
      <c r="B17" s="28">
        <v>11.998963742996297</v>
      </c>
      <c r="C17" s="28">
        <v>8.8257098750876182</v>
      </c>
      <c r="D17" s="28">
        <v>33.620253164556999</v>
      </c>
      <c r="E17" s="28">
        <v>32.465626</v>
      </c>
      <c r="F17" s="28">
        <v>30.8704453441296</v>
      </c>
      <c r="G17" s="28">
        <v>11.2554112554113</v>
      </c>
      <c r="H17" s="3" t="s">
        <v>38</v>
      </c>
      <c r="I17" s="3" t="s">
        <v>38</v>
      </c>
      <c r="J17" s="3" t="s">
        <v>38</v>
      </c>
      <c r="K17" s="3" t="s">
        <v>38</v>
      </c>
      <c r="L17" s="28">
        <v>36.686999999999998</v>
      </c>
      <c r="M17" s="28">
        <v>35.481999999999999</v>
      </c>
      <c r="N17" s="28">
        <v>42.008000000000003</v>
      </c>
      <c r="O17" s="28">
        <v>36.936999999999998</v>
      </c>
      <c r="P17" s="375" t="s">
        <v>38</v>
      </c>
      <c r="Q17" s="398" t="s">
        <v>38</v>
      </c>
    </row>
    <row r="18" spans="1:17">
      <c r="A18" s="6">
        <v>2015</v>
      </c>
      <c r="B18" s="28">
        <v>11.140817</v>
      </c>
      <c r="C18" s="28">
        <v>7.1681730000000003</v>
      </c>
      <c r="D18" s="184">
        <v>34.376277000000002</v>
      </c>
      <c r="E18" s="184">
        <v>34.893445999999997</v>
      </c>
      <c r="F18" s="184">
        <v>30.93984</v>
      </c>
      <c r="G18" s="184">
        <v>11.865409</v>
      </c>
      <c r="H18" s="610">
        <v>24.508866099688245</v>
      </c>
      <c r="I18" s="610">
        <v>32.43238989366926</v>
      </c>
      <c r="J18" s="28">
        <v>11.817510589555221</v>
      </c>
      <c r="K18" s="28">
        <v>21.806019824084871</v>
      </c>
      <c r="L18" s="28">
        <v>36.970334999999999</v>
      </c>
      <c r="M18" s="28">
        <v>37.47034</v>
      </c>
      <c r="N18" s="28">
        <v>42.218046999999999</v>
      </c>
      <c r="O18" s="28">
        <v>39.157941000000001</v>
      </c>
      <c r="P18" s="28">
        <v>43.935625999999999</v>
      </c>
      <c r="Q18" s="28">
        <v>46.682161277071508</v>
      </c>
    </row>
    <row r="19" spans="1:17">
      <c r="A19" s="6">
        <v>2016</v>
      </c>
      <c r="B19" s="28">
        <v>11.1622960612155</v>
      </c>
      <c r="C19" s="28">
        <v>7.3758514229297703</v>
      </c>
      <c r="D19" s="184">
        <v>35.490012344962004</v>
      </c>
      <c r="E19" s="184">
        <v>35.921016923116802</v>
      </c>
      <c r="F19" s="184">
        <v>30.325792029393707</v>
      </c>
      <c r="G19" s="184">
        <v>9.468967880375196</v>
      </c>
      <c r="H19" s="610">
        <v>24.680249437894624</v>
      </c>
      <c r="I19" s="610">
        <v>33.217442982755074</v>
      </c>
      <c r="J19" s="28">
        <v>11.291259593468487</v>
      </c>
      <c r="K19" s="28">
        <v>21.866155086260754</v>
      </c>
      <c r="L19" s="28">
        <v>38.336250999999997</v>
      </c>
      <c r="M19" s="28">
        <v>38.380180000000003</v>
      </c>
      <c r="N19" s="28">
        <v>44.310465000000001</v>
      </c>
      <c r="O19" s="28">
        <v>39.586669999999998</v>
      </c>
      <c r="P19" s="28">
        <v>45.966993838240576</v>
      </c>
      <c r="Q19" s="28">
        <v>46.60875548337043</v>
      </c>
    </row>
    <row r="20" spans="1:17" ht="6" customHeight="1">
      <c r="A20" s="355"/>
      <c r="B20" s="355"/>
      <c r="C20" s="355"/>
      <c r="D20" s="366"/>
      <c r="E20" s="366"/>
      <c r="F20" s="366"/>
      <c r="G20" s="366"/>
      <c r="H20" s="540"/>
      <c r="I20" s="540"/>
      <c r="J20" s="588"/>
      <c r="K20" s="588"/>
      <c r="L20" s="366"/>
      <c r="M20" s="366"/>
      <c r="N20" s="366"/>
      <c r="O20" s="366"/>
      <c r="P20" s="601"/>
      <c r="Q20" s="601"/>
    </row>
    <row r="21" spans="1:17" ht="32.1" customHeight="1">
      <c r="A21" s="801" t="s">
        <v>351</v>
      </c>
      <c r="B21" s="793"/>
      <c r="C21" s="793"/>
      <c r="D21" s="793"/>
      <c r="E21" s="793"/>
      <c r="F21" s="793"/>
      <c r="G21" s="793"/>
      <c r="H21" s="793"/>
      <c r="I21" s="793"/>
      <c r="J21" s="793"/>
      <c r="K21" s="793"/>
      <c r="L21" s="793"/>
      <c r="M21" s="793"/>
      <c r="N21" s="810"/>
      <c r="O21" s="810"/>
      <c r="P21" s="810"/>
      <c r="Q21" s="810"/>
    </row>
    <row r="22" spans="1:17" ht="6" customHeight="1">
      <c r="A22" s="6"/>
      <c r="B22" s="6"/>
      <c r="C22" s="6"/>
      <c r="D22" s="750"/>
      <c r="E22" s="750"/>
      <c r="F22" s="750"/>
      <c r="G22" s="750"/>
      <c r="H22" s="750"/>
      <c r="I22" s="750"/>
      <c r="J22" s="750"/>
      <c r="K22" s="750"/>
      <c r="L22" s="750"/>
      <c r="M22" s="750"/>
      <c r="N22" s="750"/>
      <c r="O22" s="750"/>
      <c r="P22" s="750"/>
      <c r="Q22" s="750"/>
    </row>
    <row r="23" spans="1:17" ht="12.75" customHeight="1">
      <c r="A23" s="801" t="s">
        <v>200</v>
      </c>
      <c r="B23" s="793"/>
      <c r="C23" s="793"/>
      <c r="D23" s="793"/>
      <c r="E23" s="793"/>
      <c r="F23" s="793"/>
      <c r="G23" s="793"/>
      <c r="H23" s="793"/>
      <c r="I23" s="793"/>
      <c r="J23" s="793"/>
      <c r="K23" s="793"/>
      <c r="L23" s="793"/>
      <c r="M23" s="793"/>
      <c r="N23" s="817"/>
      <c r="O23" s="817"/>
      <c r="P23" s="817"/>
      <c r="Q23" s="817"/>
    </row>
    <row r="24" spans="1:17">
      <c r="L24" s="28"/>
      <c r="N24" s="28"/>
    </row>
    <row r="25" spans="1:17">
      <c r="L25" s="28"/>
      <c r="N25" s="28"/>
    </row>
    <row r="26" spans="1:17">
      <c r="C26" s="151"/>
    </row>
    <row r="28" spans="1:17">
      <c r="E28" s="151"/>
      <c r="F28" s="151"/>
    </row>
    <row r="29" spans="1:17">
      <c r="E29" s="151"/>
    </row>
  </sheetData>
  <mergeCells count="12">
    <mergeCell ref="K1:M1"/>
    <mergeCell ref="A21:Q21"/>
    <mergeCell ref="A23:Q23"/>
    <mergeCell ref="A2:Q2"/>
    <mergeCell ref="B3:C3"/>
    <mergeCell ref="D3:E3"/>
    <mergeCell ref="F3:G3"/>
    <mergeCell ref="L3:M3"/>
    <mergeCell ref="N3:O3"/>
    <mergeCell ref="H3:I3"/>
    <mergeCell ref="P3:Q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B54"/>
  <sheetViews>
    <sheetView workbookViewId="0">
      <pane ySplit="5" topLeftCell="A11" activePane="bottomLeft" state="frozen"/>
      <selection activeCell="A17" sqref="A17:XFD18"/>
      <selection pane="bottomLeft" activeCell="B54" sqref="B54"/>
    </sheetView>
  </sheetViews>
  <sheetFormatPr defaultColWidth="8.85546875" defaultRowHeight="12.75"/>
  <cols>
    <col min="1" max="5" width="6.7109375" style="4" customWidth="1"/>
    <col min="6" max="25" width="5.7109375" style="4" customWidth="1"/>
    <col min="26" max="16384" width="8.85546875" style="4"/>
  </cols>
  <sheetData>
    <row r="1" spans="1:25" s="94" customFormat="1" ht="30" customHeight="1">
      <c r="A1" s="142"/>
      <c r="B1" s="142"/>
      <c r="C1" s="142"/>
      <c r="D1" s="142"/>
      <c r="E1" s="142"/>
      <c r="F1" s="143"/>
      <c r="G1" s="143"/>
      <c r="H1" s="143"/>
      <c r="I1" s="143"/>
      <c r="J1" s="143"/>
      <c r="K1" s="774" t="s">
        <v>354</v>
      </c>
      <c r="L1" s="775"/>
      <c r="M1" s="775"/>
      <c r="N1" s="809"/>
    </row>
    <row r="2" spans="1:25" s="140" customFormat="1" ht="15" customHeight="1">
      <c r="A2" s="786" t="s">
        <v>423</v>
      </c>
      <c r="B2" s="818"/>
      <c r="C2" s="818"/>
      <c r="D2" s="818"/>
      <c r="E2" s="818"/>
      <c r="F2" s="818"/>
      <c r="G2" s="818"/>
      <c r="H2" s="818"/>
      <c r="I2" s="818"/>
      <c r="J2" s="818"/>
      <c r="K2" s="818"/>
      <c r="L2" s="818"/>
      <c r="M2" s="818"/>
      <c r="N2" s="818"/>
      <c r="O2" s="818"/>
      <c r="P2" s="818"/>
      <c r="Q2" s="818"/>
      <c r="R2" s="818"/>
      <c r="S2" s="818"/>
      <c r="T2" s="818"/>
      <c r="U2" s="818"/>
      <c r="V2" s="818"/>
      <c r="W2" s="818"/>
      <c r="X2" s="818"/>
      <c r="Y2" s="818"/>
    </row>
    <row r="3" spans="1:25" s="20" customFormat="1" ht="15" customHeight="1">
      <c r="A3" s="147"/>
      <c r="B3" s="778" t="s">
        <v>25</v>
      </c>
      <c r="C3" s="778"/>
      <c r="D3" s="778"/>
      <c r="E3" s="778"/>
      <c r="F3" s="778" t="s">
        <v>20</v>
      </c>
      <c r="G3" s="778"/>
      <c r="H3" s="778"/>
      <c r="I3" s="778"/>
      <c r="J3" s="778" t="s">
        <v>21</v>
      </c>
      <c r="K3" s="778"/>
      <c r="L3" s="778"/>
      <c r="M3" s="778"/>
      <c r="N3" s="778" t="s">
        <v>136</v>
      </c>
      <c r="O3" s="778"/>
      <c r="P3" s="778"/>
      <c r="Q3" s="778"/>
      <c r="R3" s="778" t="s">
        <v>22</v>
      </c>
      <c r="S3" s="778"/>
      <c r="T3" s="778"/>
      <c r="U3" s="778"/>
      <c r="V3" s="778" t="s">
        <v>24</v>
      </c>
      <c r="W3" s="778"/>
      <c r="X3" s="778"/>
      <c r="Y3" s="778"/>
    </row>
    <row r="4" spans="1:25" s="20" customFormat="1" ht="15" customHeight="1">
      <c r="A4" s="4" t="s">
        <v>40</v>
      </c>
      <c r="B4" s="778" t="s">
        <v>29</v>
      </c>
      <c r="C4" s="778"/>
      <c r="D4" s="778" t="s">
        <v>30</v>
      </c>
      <c r="E4" s="778"/>
      <c r="F4" s="778" t="s">
        <v>29</v>
      </c>
      <c r="G4" s="778"/>
      <c r="H4" s="778" t="s">
        <v>30</v>
      </c>
      <c r="I4" s="778"/>
      <c r="J4" s="778" t="s">
        <v>29</v>
      </c>
      <c r="K4" s="778"/>
      <c r="L4" s="778" t="s">
        <v>30</v>
      </c>
      <c r="M4" s="778"/>
      <c r="N4" s="778" t="s">
        <v>29</v>
      </c>
      <c r="O4" s="778"/>
      <c r="P4" s="778" t="s">
        <v>30</v>
      </c>
      <c r="Q4" s="778"/>
      <c r="R4" s="778" t="s">
        <v>29</v>
      </c>
      <c r="S4" s="778"/>
      <c r="T4" s="778" t="s">
        <v>30</v>
      </c>
      <c r="U4" s="778"/>
      <c r="V4" s="778" t="s">
        <v>29</v>
      </c>
      <c r="W4" s="778"/>
      <c r="X4" s="778" t="s">
        <v>30</v>
      </c>
      <c r="Y4" s="778"/>
    </row>
    <row r="5" spans="1:25" s="20" customFormat="1" ht="15" customHeight="1">
      <c r="A5" s="5"/>
      <c r="B5" s="134" t="s">
        <v>69</v>
      </c>
      <c r="C5" s="134" t="s">
        <v>31</v>
      </c>
      <c r="D5" s="134" t="s">
        <v>69</v>
      </c>
      <c r="E5" s="134" t="s">
        <v>31</v>
      </c>
      <c r="F5" s="134" t="s">
        <v>69</v>
      </c>
      <c r="G5" s="134" t="s">
        <v>31</v>
      </c>
      <c r="H5" s="134" t="s">
        <v>69</v>
      </c>
      <c r="I5" s="134" t="s">
        <v>31</v>
      </c>
      <c r="J5" s="134" t="s">
        <v>69</v>
      </c>
      <c r="K5" s="134" t="s">
        <v>31</v>
      </c>
      <c r="L5" s="134" t="s">
        <v>69</v>
      </c>
      <c r="M5" s="134" t="s">
        <v>31</v>
      </c>
      <c r="N5" s="134" t="s">
        <v>69</v>
      </c>
      <c r="O5" s="134" t="s">
        <v>31</v>
      </c>
      <c r="P5" s="134" t="s">
        <v>69</v>
      </c>
      <c r="Q5" s="134" t="s">
        <v>31</v>
      </c>
      <c r="R5" s="134" t="s">
        <v>69</v>
      </c>
      <c r="S5" s="134" t="s">
        <v>31</v>
      </c>
      <c r="T5" s="134" t="s">
        <v>69</v>
      </c>
      <c r="U5" s="134" t="s">
        <v>31</v>
      </c>
      <c r="V5" s="134" t="s">
        <v>69</v>
      </c>
      <c r="W5" s="134" t="s">
        <v>31</v>
      </c>
      <c r="X5" s="134" t="s">
        <v>69</v>
      </c>
      <c r="Y5" s="134" t="s">
        <v>31</v>
      </c>
    </row>
    <row r="6" spans="1:25" s="20" customFormat="1" ht="6" customHeight="1">
      <c r="A6" s="291"/>
      <c r="B6" s="369"/>
      <c r="C6" s="369"/>
      <c r="D6" s="369"/>
      <c r="E6" s="369"/>
      <c r="F6" s="369"/>
      <c r="G6" s="369"/>
      <c r="H6" s="369"/>
      <c r="I6" s="369"/>
      <c r="J6" s="369"/>
      <c r="K6" s="369"/>
      <c r="L6" s="369"/>
      <c r="M6" s="369"/>
      <c r="N6" s="369"/>
      <c r="O6" s="369"/>
      <c r="P6" s="369"/>
      <c r="Q6" s="369"/>
      <c r="R6" s="369"/>
      <c r="S6" s="369"/>
      <c r="T6" s="369"/>
      <c r="U6" s="369"/>
      <c r="V6" s="369"/>
      <c r="W6" s="369"/>
      <c r="X6" s="369"/>
      <c r="Y6" s="369"/>
    </row>
    <row r="7" spans="1:25">
      <c r="A7" s="6">
        <v>1977</v>
      </c>
      <c r="B7" s="194">
        <v>4</v>
      </c>
      <c r="C7" s="195" t="s">
        <v>37</v>
      </c>
      <c r="D7" s="194">
        <v>3.5</v>
      </c>
      <c r="E7" s="195" t="s">
        <v>37</v>
      </c>
      <c r="F7" s="195" t="s">
        <v>37</v>
      </c>
      <c r="G7" s="195" t="s">
        <v>37</v>
      </c>
      <c r="H7" s="195" t="s">
        <v>37</v>
      </c>
      <c r="I7" s="195" t="s">
        <v>37</v>
      </c>
      <c r="J7" s="195" t="s">
        <v>37</v>
      </c>
      <c r="K7" s="195" t="s">
        <v>37</v>
      </c>
      <c r="L7" s="195" t="s">
        <v>37</v>
      </c>
      <c r="M7" s="195" t="s">
        <v>37</v>
      </c>
      <c r="N7" s="196" t="s">
        <v>38</v>
      </c>
      <c r="O7" s="196" t="s">
        <v>38</v>
      </c>
      <c r="P7" s="196" t="s">
        <v>38</v>
      </c>
      <c r="Q7" s="196" t="s">
        <v>38</v>
      </c>
      <c r="R7" s="195" t="s">
        <v>37</v>
      </c>
      <c r="S7" s="195" t="s">
        <v>37</v>
      </c>
      <c r="T7" s="195" t="s">
        <v>37</v>
      </c>
      <c r="U7" s="195" t="s">
        <v>37</v>
      </c>
      <c r="V7" s="195" t="s">
        <v>37</v>
      </c>
      <c r="W7" s="195" t="s">
        <v>37</v>
      </c>
      <c r="X7" s="195" t="s">
        <v>37</v>
      </c>
      <c r="Y7" s="195" t="s">
        <v>37</v>
      </c>
    </row>
    <row r="8" spans="1:25">
      <c r="A8" s="6">
        <v>1978</v>
      </c>
      <c r="B8" s="194">
        <v>3.7</v>
      </c>
      <c r="C8" s="195" t="s">
        <v>37</v>
      </c>
      <c r="D8" s="194">
        <v>2.9000000000000004</v>
      </c>
      <c r="E8" s="195" t="s">
        <v>37</v>
      </c>
      <c r="F8" s="195" t="s">
        <v>37</v>
      </c>
      <c r="G8" s="195" t="s">
        <v>37</v>
      </c>
      <c r="H8" s="195" t="s">
        <v>37</v>
      </c>
      <c r="I8" s="195" t="s">
        <v>37</v>
      </c>
      <c r="J8" s="195" t="s">
        <v>37</v>
      </c>
      <c r="K8" s="195" t="s">
        <v>37</v>
      </c>
      <c r="L8" s="195" t="s">
        <v>37</v>
      </c>
      <c r="M8" s="195" t="s">
        <v>37</v>
      </c>
      <c r="N8" s="196" t="s">
        <v>38</v>
      </c>
      <c r="O8" s="196" t="s">
        <v>38</v>
      </c>
      <c r="P8" s="196" t="s">
        <v>38</v>
      </c>
      <c r="Q8" s="196" t="s">
        <v>38</v>
      </c>
      <c r="R8" s="195" t="s">
        <v>37</v>
      </c>
      <c r="S8" s="195" t="s">
        <v>37</v>
      </c>
      <c r="T8" s="195" t="s">
        <v>37</v>
      </c>
      <c r="U8" s="195" t="s">
        <v>37</v>
      </c>
      <c r="V8" s="195" t="s">
        <v>37</v>
      </c>
      <c r="W8" s="195" t="s">
        <v>37</v>
      </c>
      <c r="X8" s="195" t="s">
        <v>37</v>
      </c>
      <c r="Y8" s="195" t="s">
        <v>37</v>
      </c>
    </row>
    <row r="9" spans="1:25">
      <c r="A9" s="6">
        <v>1979</v>
      </c>
      <c r="B9" s="194">
        <v>3.3000000000000003</v>
      </c>
      <c r="C9" s="195" t="s">
        <v>37</v>
      </c>
      <c r="D9" s="194">
        <v>2.7</v>
      </c>
      <c r="E9" s="195" t="s">
        <v>37</v>
      </c>
      <c r="F9" s="195" t="s">
        <v>37</v>
      </c>
      <c r="G9" s="195" t="s">
        <v>37</v>
      </c>
      <c r="H9" s="195" t="s">
        <v>37</v>
      </c>
      <c r="I9" s="195" t="s">
        <v>37</v>
      </c>
      <c r="J9" s="195" t="s">
        <v>37</v>
      </c>
      <c r="K9" s="195" t="s">
        <v>37</v>
      </c>
      <c r="L9" s="195" t="s">
        <v>37</v>
      </c>
      <c r="M9" s="195" t="s">
        <v>37</v>
      </c>
      <c r="N9" s="196" t="s">
        <v>38</v>
      </c>
      <c r="O9" s="196" t="s">
        <v>38</v>
      </c>
      <c r="P9" s="196" t="s">
        <v>38</v>
      </c>
      <c r="Q9" s="196" t="s">
        <v>38</v>
      </c>
      <c r="R9" s="195" t="s">
        <v>37</v>
      </c>
      <c r="S9" s="195" t="s">
        <v>37</v>
      </c>
      <c r="T9" s="195" t="s">
        <v>37</v>
      </c>
      <c r="U9" s="195" t="s">
        <v>37</v>
      </c>
      <c r="V9" s="195" t="s">
        <v>37</v>
      </c>
      <c r="W9" s="195" t="s">
        <v>37</v>
      </c>
      <c r="X9" s="195" t="s">
        <v>37</v>
      </c>
      <c r="Y9" s="195" t="s">
        <v>37</v>
      </c>
    </row>
    <row r="10" spans="1:25">
      <c r="A10" s="6">
        <v>1980</v>
      </c>
      <c r="B10" s="194">
        <v>2.7</v>
      </c>
      <c r="C10" s="195" t="s">
        <v>37</v>
      </c>
      <c r="D10" s="194">
        <v>2.1</v>
      </c>
      <c r="E10" s="195" t="s">
        <v>37</v>
      </c>
      <c r="F10" s="195" t="s">
        <v>37</v>
      </c>
      <c r="G10" s="195" t="s">
        <v>37</v>
      </c>
      <c r="H10" s="195" t="s">
        <v>37</v>
      </c>
      <c r="I10" s="195" t="s">
        <v>37</v>
      </c>
      <c r="J10" s="195" t="s">
        <v>37</v>
      </c>
      <c r="K10" s="195" t="s">
        <v>37</v>
      </c>
      <c r="L10" s="195" t="s">
        <v>37</v>
      </c>
      <c r="M10" s="195" t="s">
        <v>37</v>
      </c>
      <c r="N10" s="196" t="s">
        <v>38</v>
      </c>
      <c r="O10" s="196" t="s">
        <v>38</v>
      </c>
      <c r="P10" s="196" t="s">
        <v>38</v>
      </c>
      <c r="Q10" s="196" t="s">
        <v>38</v>
      </c>
      <c r="R10" s="195" t="s">
        <v>37</v>
      </c>
      <c r="S10" s="195" t="s">
        <v>37</v>
      </c>
      <c r="T10" s="195" t="s">
        <v>37</v>
      </c>
      <c r="U10" s="195" t="s">
        <v>37</v>
      </c>
      <c r="V10" s="195" t="s">
        <v>37</v>
      </c>
      <c r="W10" s="195" t="s">
        <v>37</v>
      </c>
      <c r="X10" s="195" t="s">
        <v>37</v>
      </c>
      <c r="Y10" s="195" t="s">
        <v>37</v>
      </c>
    </row>
    <row r="11" spans="1:25">
      <c r="A11" s="6">
        <v>1981</v>
      </c>
      <c r="B11" s="194">
        <v>2.3000000000000003</v>
      </c>
      <c r="C11" s="195" t="s">
        <v>37</v>
      </c>
      <c r="D11" s="194">
        <v>1.6</v>
      </c>
      <c r="E11" s="195" t="s">
        <v>37</v>
      </c>
      <c r="F11" s="195" t="s">
        <v>37</v>
      </c>
      <c r="G11" s="195" t="s">
        <v>37</v>
      </c>
      <c r="H11" s="195" t="s">
        <v>37</v>
      </c>
      <c r="I11" s="195" t="s">
        <v>37</v>
      </c>
      <c r="J11" s="195" t="s">
        <v>37</v>
      </c>
      <c r="K11" s="195" t="s">
        <v>37</v>
      </c>
      <c r="L11" s="195" t="s">
        <v>37</v>
      </c>
      <c r="M11" s="195" t="s">
        <v>37</v>
      </c>
      <c r="N11" s="196" t="s">
        <v>38</v>
      </c>
      <c r="O11" s="196" t="s">
        <v>38</v>
      </c>
      <c r="P11" s="196" t="s">
        <v>38</v>
      </c>
      <c r="Q11" s="196" t="s">
        <v>38</v>
      </c>
      <c r="R11" s="195" t="s">
        <v>37</v>
      </c>
      <c r="S11" s="195" t="s">
        <v>37</v>
      </c>
      <c r="T11" s="195" t="s">
        <v>37</v>
      </c>
      <c r="U11" s="195" t="s">
        <v>37</v>
      </c>
      <c r="V11" s="195" t="s">
        <v>37</v>
      </c>
      <c r="W11" s="195" t="s">
        <v>37</v>
      </c>
      <c r="X11" s="195" t="s">
        <v>37</v>
      </c>
      <c r="Y11" s="195" t="s">
        <v>37</v>
      </c>
    </row>
    <row r="12" spans="1:25">
      <c r="A12" s="6">
        <v>1982</v>
      </c>
      <c r="B12" s="194">
        <v>2.5</v>
      </c>
      <c r="C12" s="195" t="s">
        <v>37</v>
      </c>
      <c r="D12" s="194">
        <v>1.6</v>
      </c>
      <c r="E12" s="195" t="s">
        <v>37</v>
      </c>
      <c r="F12" s="195" t="s">
        <v>37</v>
      </c>
      <c r="G12" s="195" t="s">
        <v>37</v>
      </c>
      <c r="H12" s="195" t="s">
        <v>37</v>
      </c>
      <c r="I12" s="195" t="s">
        <v>37</v>
      </c>
      <c r="J12" s="195" t="s">
        <v>37</v>
      </c>
      <c r="K12" s="195" t="s">
        <v>37</v>
      </c>
      <c r="L12" s="195" t="s">
        <v>37</v>
      </c>
      <c r="M12" s="195" t="s">
        <v>37</v>
      </c>
      <c r="N12" s="196" t="s">
        <v>38</v>
      </c>
      <c r="O12" s="196" t="s">
        <v>38</v>
      </c>
      <c r="P12" s="196" t="s">
        <v>38</v>
      </c>
      <c r="Q12" s="196" t="s">
        <v>38</v>
      </c>
      <c r="R12" s="195" t="s">
        <v>37</v>
      </c>
      <c r="S12" s="195" t="s">
        <v>37</v>
      </c>
      <c r="T12" s="195" t="s">
        <v>37</v>
      </c>
      <c r="U12" s="195" t="s">
        <v>37</v>
      </c>
      <c r="V12" s="195" t="s">
        <v>37</v>
      </c>
      <c r="W12" s="195" t="s">
        <v>37</v>
      </c>
      <c r="X12" s="195" t="s">
        <v>37</v>
      </c>
      <c r="Y12" s="195" t="s">
        <v>37</v>
      </c>
    </row>
    <row r="13" spans="1:25">
      <c r="A13" s="6">
        <v>1983</v>
      </c>
      <c r="B13" s="195" t="s">
        <v>37</v>
      </c>
      <c r="C13" s="195" t="s">
        <v>37</v>
      </c>
      <c r="D13" s="195" t="s">
        <v>37</v>
      </c>
      <c r="E13" s="195" t="s">
        <v>37</v>
      </c>
      <c r="F13" s="195" t="s">
        <v>37</v>
      </c>
      <c r="G13" s="195" t="s">
        <v>37</v>
      </c>
      <c r="H13" s="195" t="s">
        <v>37</v>
      </c>
      <c r="I13" s="195" t="s">
        <v>37</v>
      </c>
      <c r="J13" s="195" t="s">
        <v>37</v>
      </c>
      <c r="K13" s="195" t="s">
        <v>37</v>
      </c>
      <c r="L13" s="195" t="s">
        <v>37</v>
      </c>
      <c r="M13" s="195" t="s">
        <v>37</v>
      </c>
      <c r="N13" s="196" t="s">
        <v>38</v>
      </c>
      <c r="O13" s="196" t="s">
        <v>38</v>
      </c>
      <c r="P13" s="196" t="s">
        <v>38</v>
      </c>
      <c r="Q13" s="196" t="s">
        <v>38</v>
      </c>
      <c r="R13" s="195" t="s">
        <v>37</v>
      </c>
      <c r="S13" s="195" t="s">
        <v>37</v>
      </c>
      <c r="T13" s="195" t="s">
        <v>37</v>
      </c>
      <c r="U13" s="195" t="s">
        <v>37</v>
      </c>
      <c r="V13" s="195" t="s">
        <v>37</v>
      </c>
      <c r="W13" s="195" t="s">
        <v>37</v>
      </c>
      <c r="X13" s="195" t="s">
        <v>37</v>
      </c>
      <c r="Y13" s="195" t="s">
        <v>37</v>
      </c>
    </row>
    <row r="14" spans="1:25">
      <c r="A14" s="6">
        <v>1984</v>
      </c>
      <c r="B14" s="195" t="s">
        <v>37</v>
      </c>
      <c r="C14" s="195" t="s">
        <v>37</v>
      </c>
      <c r="D14" s="195" t="s">
        <v>37</v>
      </c>
      <c r="E14" s="195" t="s">
        <v>37</v>
      </c>
      <c r="F14" s="195" t="s">
        <v>37</v>
      </c>
      <c r="G14" s="195" t="s">
        <v>37</v>
      </c>
      <c r="H14" s="195" t="s">
        <v>37</v>
      </c>
      <c r="I14" s="195" t="s">
        <v>37</v>
      </c>
      <c r="J14" s="195" t="s">
        <v>37</v>
      </c>
      <c r="K14" s="195" t="s">
        <v>37</v>
      </c>
      <c r="L14" s="195" t="s">
        <v>37</v>
      </c>
      <c r="M14" s="195" t="s">
        <v>37</v>
      </c>
      <c r="N14" s="196" t="s">
        <v>38</v>
      </c>
      <c r="O14" s="196" t="s">
        <v>38</v>
      </c>
      <c r="P14" s="196" t="s">
        <v>38</v>
      </c>
      <c r="Q14" s="196" t="s">
        <v>38</v>
      </c>
      <c r="R14" s="195" t="s">
        <v>37</v>
      </c>
      <c r="S14" s="195" t="s">
        <v>37</v>
      </c>
      <c r="T14" s="195" t="s">
        <v>37</v>
      </c>
      <c r="U14" s="195" t="s">
        <v>37</v>
      </c>
      <c r="V14" s="195" t="s">
        <v>37</v>
      </c>
      <c r="W14" s="195" t="s">
        <v>37</v>
      </c>
      <c r="X14" s="195" t="s">
        <v>37</v>
      </c>
      <c r="Y14" s="195" t="s">
        <v>37</v>
      </c>
    </row>
    <row r="15" spans="1:25">
      <c r="A15" s="6">
        <v>1985</v>
      </c>
      <c r="B15" s="195" t="s">
        <v>37</v>
      </c>
      <c r="C15" s="195" t="s">
        <v>37</v>
      </c>
      <c r="D15" s="195" t="s">
        <v>37</v>
      </c>
      <c r="E15" s="195" t="s">
        <v>37</v>
      </c>
      <c r="F15" s="195" t="s">
        <v>37</v>
      </c>
      <c r="G15" s="195" t="s">
        <v>37</v>
      </c>
      <c r="H15" s="195" t="s">
        <v>37</v>
      </c>
      <c r="I15" s="195" t="s">
        <v>37</v>
      </c>
      <c r="J15" s="195" t="s">
        <v>37</v>
      </c>
      <c r="K15" s="195" t="s">
        <v>37</v>
      </c>
      <c r="L15" s="195" t="s">
        <v>37</v>
      </c>
      <c r="M15" s="195" t="s">
        <v>37</v>
      </c>
      <c r="N15" s="196" t="s">
        <v>38</v>
      </c>
      <c r="O15" s="196" t="s">
        <v>38</v>
      </c>
      <c r="P15" s="196" t="s">
        <v>38</v>
      </c>
      <c r="Q15" s="196" t="s">
        <v>38</v>
      </c>
      <c r="R15" s="195" t="s">
        <v>37</v>
      </c>
      <c r="S15" s="195" t="s">
        <v>37</v>
      </c>
      <c r="T15" s="195" t="s">
        <v>37</v>
      </c>
      <c r="U15" s="195" t="s">
        <v>37</v>
      </c>
      <c r="V15" s="195" t="s">
        <v>37</v>
      </c>
      <c r="W15" s="195" t="s">
        <v>37</v>
      </c>
      <c r="X15" s="195" t="s">
        <v>37</v>
      </c>
      <c r="Y15" s="195" t="s">
        <v>37</v>
      </c>
    </row>
    <row r="16" spans="1:25">
      <c r="A16" s="6">
        <v>1986</v>
      </c>
      <c r="B16" s="194">
        <v>2.3000000000000003</v>
      </c>
      <c r="C16" s="195" t="s">
        <v>37</v>
      </c>
      <c r="D16" s="194">
        <v>1.3</v>
      </c>
      <c r="E16" s="195" t="s">
        <v>37</v>
      </c>
      <c r="F16" s="195" t="s">
        <v>37</v>
      </c>
      <c r="G16" s="195" t="s">
        <v>37</v>
      </c>
      <c r="H16" s="195" t="s">
        <v>37</v>
      </c>
      <c r="I16" s="195" t="s">
        <v>37</v>
      </c>
      <c r="J16" s="195" t="s">
        <v>37</v>
      </c>
      <c r="K16" s="195" t="s">
        <v>37</v>
      </c>
      <c r="L16" s="195" t="s">
        <v>37</v>
      </c>
      <c r="M16" s="195" t="s">
        <v>37</v>
      </c>
      <c r="N16" s="196" t="s">
        <v>38</v>
      </c>
      <c r="O16" s="196" t="s">
        <v>38</v>
      </c>
      <c r="P16" s="196" t="s">
        <v>38</v>
      </c>
      <c r="Q16" s="196" t="s">
        <v>38</v>
      </c>
      <c r="R16" s="195" t="s">
        <v>37</v>
      </c>
      <c r="S16" s="195" t="s">
        <v>37</v>
      </c>
      <c r="T16" s="195" t="s">
        <v>37</v>
      </c>
      <c r="U16" s="195" t="s">
        <v>37</v>
      </c>
      <c r="V16" s="195" t="s">
        <v>37</v>
      </c>
      <c r="W16" s="195" t="s">
        <v>37</v>
      </c>
      <c r="X16" s="195" t="s">
        <v>37</v>
      </c>
      <c r="Y16" s="195" t="s">
        <v>37</v>
      </c>
    </row>
    <row r="17" spans="1:25">
      <c r="A17" s="6">
        <v>1987</v>
      </c>
      <c r="B17" s="194">
        <v>2.3000000000000003</v>
      </c>
      <c r="C17" s="195" t="s">
        <v>37</v>
      </c>
      <c r="D17" s="194">
        <v>1.4000000000000001</v>
      </c>
      <c r="E17" s="195" t="s">
        <v>37</v>
      </c>
      <c r="F17" s="195" t="s">
        <v>37</v>
      </c>
      <c r="G17" s="195" t="s">
        <v>37</v>
      </c>
      <c r="H17" s="195" t="s">
        <v>37</v>
      </c>
      <c r="I17" s="195" t="s">
        <v>37</v>
      </c>
      <c r="J17" s="195" t="s">
        <v>37</v>
      </c>
      <c r="K17" s="195" t="s">
        <v>37</v>
      </c>
      <c r="L17" s="195" t="s">
        <v>37</v>
      </c>
      <c r="M17" s="195" t="s">
        <v>37</v>
      </c>
      <c r="N17" s="196" t="s">
        <v>38</v>
      </c>
      <c r="O17" s="196" t="s">
        <v>38</v>
      </c>
      <c r="P17" s="196" t="s">
        <v>38</v>
      </c>
      <c r="Q17" s="196" t="s">
        <v>38</v>
      </c>
      <c r="R17" s="195" t="s">
        <v>37</v>
      </c>
      <c r="S17" s="195" t="s">
        <v>37</v>
      </c>
      <c r="T17" s="195" t="s">
        <v>37</v>
      </c>
      <c r="U17" s="195" t="s">
        <v>37</v>
      </c>
      <c r="V17" s="195" t="s">
        <v>37</v>
      </c>
      <c r="W17" s="195" t="s">
        <v>37</v>
      </c>
      <c r="X17" s="195" t="s">
        <v>37</v>
      </c>
      <c r="Y17" s="195" t="s">
        <v>37</v>
      </c>
    </row>
    <row r="18" spans="1:25">
      <c r="A18" s="6">
        <v>1988</v>
      </c>
      <c r="B18" s="194">
        <v>2.2000000000000002</v>
      </c>
      <c r="C18" s="195" t="s">
        <v>37</v>
      </c>
      <c r="D18" s="194">
        <v>1.4000000000000001</v>
      </c>
      <c r="E18" s="195" t="s">
        <v>37</v>
      </c>
      <c r="F18" s="195" t="s">
        <v>37</v>
      </c>
      <c r="G18" s="195" t="s">
        <v>37</v>
      </c>
      <c r="H18" s="195" t="s">
        <v>37</v>
      </c>
      <c r="I18" s="195" t="s">
        <v>37</v>
      </c>
      <c r="J18" s="195" t="s">
        <v>37</v>
      </c>
      <c r="K18" s="195" t="s">
        <v>37</v>
      </c>
      <c r="L18" s="195" t="s">
        <v>37</v>
      </c>
      <c r="M18" s="195" t="s">
        <v>37</v>
      </c>
      <c r="N18" s="196" t="s">
        <v>38</v>
      </c>
      <c r="O18" s="196" t="s">
        <v>38</v>
      </c>
      <c r="P18" s="196" t="s">
        <v>38</v>
      </c>
      <c r="Q18" s="196" t="s">
        <v>38</v>
      </c>
      <c r="R18" s="195" t="s">
        <v>37</v>
      </c>
      <c r="S18" s="195" t="s">
        <v>37</v>
      </c>
      <c r="T18" s="195" t="s">
        <v>37</v>
      </c>
      <c r="U18" s="195" t="s">
        <v>37</v>
      </c>
      <c r="V18" s="195" t="s">
        <v>37</v>
      </c>
      <c r="W18" s="195" t="s">
        <v>37</v>
      </c>
      <c r="X18" s="195" t="s">
        <v>37</v>
      </c>
      <c r="Y18" s="195" t="s">
        <v>37</v>
      </c>
    </row>
    <row r="19" spans="1:25">
      <c r="A19" s="4" t="s">
        <v>211</v>
      </c>
      <c r="B19" s="194">
        <v>2.3000000000000003</v>
      </c>
      <c r="C19" s="195" t="s">
        <v>37</v>
      </c>
      <c r="D19" s="194">
        <v>1.4000000000000001</v>
      </c>
      <c r="E19" s="195" t="s">
        <v>37</v>
      </c>
      <c r="F19" s="195" t="s">
        <v>37</v>
      </c>
      <c r="G19" s="195" t="s">
        <v>37</v>
      </c>
      <c r="H19" s="195" t="s">
        <v>37</v>
      </c>
      <c r="I19" s="195" t="s">
        <v>37</v>
      </c>
      <c r="J19" s="195" t="s">
        <v>37</v>
      </c>
      <c r="K19" s="195" t="s">
        <v>37</v>
      </c>
      <c r="L19" s="195" t="s">
        <v>37</v>
      </c>
      <c r="M19" s="195" t="s">
        <v>37</v>
      </c>
      <c r="N19" s="196" t="s">
        <v>38</v>
      </c>
      <c r="O19" s="196" t="s">
        <v>38</v>
      </c>
      <c r="P19" s="196" t="s">
        <v>38</v>
      </c>
      <c r="Q19" s="196" t="s">
        <v>38</v>
      </c>
      <c r="R19" s="195" t="s">
        <v>37</v>
      </c>
      <c r="S19" s="195" t="s">
        <v>37</v>
      </c>
      <c r="T19" s="195" t="s">
        <v>37</v>
      </c>
      <c r="U19" s="195" t="s">
        <v>37</v>
      </c>
      <c r="V19" s="195" t="s">
        <v>37</v>
      </c>
      <c r="W19" s="195" t="s">
        <v>37</v>
      </c>
      <c r="X19" s="195" t="s">
        <v>37</v>
      </c>
      <c r="Y19" s="195" t="s">
        <v>37</v>
      </c>
    </row>
    <row r="20" spans="1:25" s="20" customFormat="1" ht="12.75" customHeight="1">
      <c r="A20" s="6" t="s">
        <v>212</v>
      </c>
      <c r="B20" s="68">
        <v>2.8363968190668629</v>
      </c>
      <c r="C20" s="71">
        <v>100</v>
      </c>
      <c r="D20" s="48">
        <v>1.4824357694585644</v>
      </c>
      <c r="E20" s="134">
        <v>100</v>
      </c>
      <c r="F20" s="48">
        <v>0.89876511178120988</v>
      </c>
      <c r="G20" s="70">
        <v>31.686860799572177</v>
      </c>
      <c r="H20" s="48">
        <v>0.54336541827046381</v>
      </c>
      <c r="I20" s="70">
        <v>36.653555551274856</v>
      </c>
      <c r="J20" s="48">
        <v>0.1851845899923078</v>
      </c>
      <c r="K20" s="70">
        <v>6.5288674965173277</v>
      </c>
      <c r="L20" s="48">
        <v>0.19516734566736293</v>
      </c>
      <c r="M20" s="70">
        <v>13.165315468517374</v>
      </c>
      <c r="N20" s="196" t="s">
        <v>38</v>
      </c>
      <c r="O20" s="196" t="s">
        <v>38</v>
      </c>
      <c r="P20" s="196" t="s">
        <v>38</v>
      </c>
      <c r="Q20" s="196" t="s">
        <v>38</v>
      </c>
      <c r="R20" s="48">
        <v>0.85551545298561715</v>
      </c>
      <c r="S20" s="70">
        <v>30.162050924421447</v>
      </c>
      <c r="T20" s="48">
        <v>0.40337470432696132</v>
      </c>
      <c r="U20" s="70">
        <v>27.210265202538075</v>
      </c>
      <c r="V20" s="48">
        <v>0.90366993326340894</v>
      </c>
      <c r="W20" s="70">
        <v>31.859785174935585</v>
      </c>
      <c r="X20" s="48">
        <v>0.34575249522861812</v>
      </c>
      <c r="Y20" s="70">
        <v>23.323269874613093</v>
      </c>
    </row>
    <row r="21" spans="1:25" s="20" customFormat="1" ht="12.75" customHeight="1">
      <c r="A21" s="6">
        <v>1990</v>
      </c>
      <c r="B21" s="68">
        <v>3.039507991190245</v>
      </c>
      <c r="C21" s="71">
        <v>100</v>
      </c>
      <c r="D21" s="48">
        <v>1.8552331674821023</v>
      </c>
      <c r="E21" s="134">
        <v>100</v>
      </c>
      <c r="F21" s="48">
        <v>1.011706989692243</v>
      </c>
      <c r="G21" s="70">
        <v>33.285222234144129</v>
      </c>
      <c r="H21" s="48">
        <v>0.7107629970689785</v>
      </c>
      <c r="I21" s="70">
        <v>38.311248932317035</v>
      </c>
      <c r="J21" s="48">
        <v>0.17960955192325384</v>
      </c>
      <c r="K21" s="70">
        <v>5.9091653137230384</v>
      </c>
      <c r="L21" s="48">
        <v>0.24436919001823959</v>
      </c>
      <c r="M21" s="70">
        <v>13.171885577589915</v>
      </c>
      <c r="N21" s="196" t="s">
        <v>38</v>
      </c>
      <c r="O21" s="196" t="s">
        <v>38</v>
      </c>
      <c r="P21" s="196" t="s">
        <v>38</v>
      </c>
      <c r="Q21" s="196" t="s">
        <v>38</v>
      </c>
      <c r="R21" s="48">
        <v>0.91570569841056138</v>
      </c>
      <c r="S21" s="70">
        <v>30.12677384184073</v>
      </c>
      <c r="T21" s="48">
        <v>0.51350461907435696</v>
      </c>
      <c r="U21" s="70">
        <v>27.678710583386053</v>
      </c>
      <c r="V21" s="48">
        <v>0.94050956171959132</v>
      </c>
      <c r="W21" s="70">
        <v>30.942822471451898</v>
      </c>
      <c r="X21" s="48">
        <v>0.38943589074563778</v>
      </c>
      <c r="Y21" s="70">
        <v>20.99121003071409</v>
      </c>
    </row>
    <row r="22" spans="1:25" s="20" customFormat="1" ht="12.75" customHeight="1">
      <c r="A22" s="6">
        <v>1991</v>
      </c>
      <c r="B22" s="68">
        <v>3.3195039881882429</v>
      </c>
      <c r="C22" s="71">
        <v>100</v>
      </c>
      <c r="D22" s="48">
        <v>1.6953842234198586</v>
      </c>
      <c r="E22" s="134">
        <v>100</v>
      </c>
      <c r="F22" s="48">
        <v>1.1663353950781983</v>
      </c>
      <c r="G22" s="70">
        <v>35.135833522970827</v>
      </c>
      <c r="H22" s="48">
        <v>0.6713568423770131</v>
      </c>
      <c r="I22" s="70">
        <v>39.599096954127603</v>
      </c>
      <c r="J22" s="48">
        <v>0.20841524392606267</v>
      </c>
      <c r="K22" s="70">
        <v>6.2785056040801424</v>
      </c>
      <c r="L22" s="48">
        <v>0.21829016808924781</v>
      </c>
      <c r="M22" s="70">
        <v>12.875557355896703</v>
      </c>
      <c r="N22" s="196" t="s">
        <v>38</v>
      </c>
      <c r="O22" s="196" t="s">
        <v>38</v>
      </c>
      <c r="P22" s="196" t="s">
        <v>38</v>
      </c>
      <c r="Q22" s="196" t="s">
        <v>38</v>
      </c>
      <c r="R22" s="48">
        <v>0.94669224510610661</v>
      </c>
      <c r="S22" s="70">
        <v>28.519087444229978</v>
      </c>
      <c r="T22" s="48">
        <v>0.44493786418157383</v>
      </c>
      <c r="U22" s="70">
        <v>26.244072466597789</v>
      </c>
      <c r="V22" s="48">
        <v>1.0199664258455936</v>
      </c>
      <c r="W22" s="70">
        <v>30.726470866579152</v>
      </c>
      <c r="X22" s="48">
        <v>0.37287645672646763</v>
      </c>
      <c r="Y22" s="70">
        <v>21.993625490646409</v>
      </c>
    </row>
    <row r="23" spans="1:25" s="20" customFormat="1" ht="12.75" customHeight="1">
      <c r="A23" s="6">
        <v>1992</v>
      </c>
      <c r="B23" s="68">
        <v>3.3685179329325683</v>
      </c>
      <c r="C23" s="71">
        <v>100</v>
      </c>
      <c r="D23" s="48">
        <v>1.6295383933385199</v>
      </c>
      <c r="E23" s="134">
        <v>100</v>
      </c>
      <c r="F23" s="48">
        <v>1.1897672804371331</v>
      </c>
      <c r="G23" s="70">
        <v>35.320200281710953</v>
      </c>
      <c r="H23" s="48">
        <v>0.72143630105292123</v>
      </c>
      <c r="I23" s="70">
        <v>44.272433469632908</v>
      </c>
      <c r="J23" s="48">
        <v>0.19925354797207148</v>
      </c>
      <c r="K23" s="70">
        <v>5.9151695772213122</v>
      </c>
      <c r="L23" s="48">
        <v>0.18514741784865393</v>
      </c>
      <c r="M23" s="70">
        <v>11.361954931870786</v>
      </c>
      <c r="N23" s="196" t="s">
        <v>38</v>
      </c>
      <c r="O23" s="196" t="s">
        <v>38</v>
      </c>
      <c r="P23" s="196" t="s">
        <v>38</v>
      </c>
      <c r="Q23" s="196" t="s">
        <v>38</v>
      </c>
      <c r="R23" s="48">
        <v>0.8975444748965784</v>
      </c>
      <c r="S23" s="70">
        <v>26.645085250153116</v>
      </c>
      <c r="T23" s="48">
        <v>0.39123288375115545</v>
      </c>
      <c r="U23" s="70">
        <v>24.008816567348028</v>
      </c>
      <c r="V23" s="48">
        <v>1.10347252814912</v>
      </c>
      <c r="W23" s="70">
        <v>32.758398504010863</v>
      </c>
      <c r="X23" s="48">
        <v>0.34517493959480477</v>
      </c>
      <c r="Y23" s="70">
        <v>21.182375389611224</v>
      </c>
    </row>
    <row r="24" spans="1:25" s="20" customFormat="1" ht="12.75" customHeight="1">
      <c r="A24" s="6">
        <v>1993</v>
      </c>
      <c r="B24" s="68">
        <v>3.2517032048719012</v>
      </c>
      <c r="C24" s="71">
        <v>100</v>
      </c>
      <c r="D24" s="48">
        <v>1.6974171617532561</v>
      </c>
      <c r="E24" s="134">
        <v>100</v>
      </c>
      <c r="F24" s="48">
        <v>1.2471280546985888</v>
      </c>
      <c r="G24" s="70">
        <v>38.353071486661669</v>
      </c>
      <c r="H24" s="48">
        <v>0.70176445220699812</v>
      </c>
      <c r="I24" s="70">
        <v>41.343075115497726</v>
      </c>
      <c r="J24" s="48">
        <v>0.18343003123594462</v>
      </c>
      <c r="K24" s="70">
        <v>5.6410446980867901</v>
      </c>
      <c r="L24" s="48">
        <v>0.17932691999518269</v>
      </c>
      <c r="M24" s="70">
        <v>10.564693466982304</v>
      </c>
      <c r="N24" s="196" t="s">
        <v>38</v>
      </c>
      <c r="O24" s="196" t="s">
        <v>38</v>
      </c>
      <c r="P24" s="196" t="s">
        <v>38</v>
      </c>
      <c r="Q24" s="196" t="s">
        <v>38</v>
      </c>
      <c r="R24" s="48">
        <v>0.88710614501041418</v>
      </c>
      <c r="S24" s="70">
        <v>27.281276583954444</v>
      </c>
      <c r="T24" s="48">
        <v>0.43102405660248849</v>
      </c>
      <c r="U24" s="70">
        <v>25.39293618059601</v>
      </c>
      <c r="V24" s="48">
        <v>0.99887594971818339</v>
      </c>
      <c r="W24" s="70">
        <v>30.718546152109028</v>
      </c>
      <c r="X24" s="48">
        <v>0.41915916931887687</v>
      </c>
      <c r="Y24" s="70">
        <v>24.693939637438852</v>
      </c>
    </row>
    <row r="25" spans="1:25" s="20" customFormat="1" ht="12.75" customHeight="1">
      <c r="A25" s="6">
        <v>1994</v>
      </c>
      <c r="B25" s="68">
        <v>3.4809824223661203</v>
      </c>
      <c r="C25" s="71">
        <v>100</v>
      </c>
      <c r="D25" s="48">
        <v>1.8753086553783473</v>
      </c>
      <c r="E25" s="134">
        <v>100</v>
      </c>
      <c r="F25" s="48">
        <v>1.1522627719939469</v>
      </c>
      <c r="G25" s="70">
        <v>33.101654423486629</v>
      </c>
      <c r="H25" s="48">
        <v>0.71873991965843742</v>
      </c>
      <c r="I25" s="70">
        <v>38.326486554472297</v>
      </c>
      <c r="J25" s="48">
        <v>0.17937959112430474</v>
      </c>
      <c r="K25" s="70">
        <v>5.153131195715015</v>
      </c>
      <c r="L25" s="48">
        <v>0.18051095432323752</v>
      </c>
      <c r="M25" s="70">
        <v>9.625666356604059</v>
      </c>
      <c r="N25" s="196" t="s">
        <v>38</v>
      </c>
      <c r="O25" s="196" t="s">
        <v>38</v>
      </c>
      <c r="P25" s="196" t="s">
        <v>38</v>
      </c>
      <c r="Q25" s="196" t="s">
        <v>38</v>
      </c>
      <c r="R25" s="48">
        <v>0.89668001854213897</v>
      </c>
      <c r="S25" s="70">
        <v>25.759395186277345</v>
      </c>
      <c r="T25" s="48">
        <v>0.41523797504092913</v>
      </c>
      <c r="U25" s="70">
        <v>22.142380340966007</v>
      </c>
      <c r="V25" s="48">
        <v>1.3133055207002597</v>
      </c>
      <c r="W25" s="70">
        <v>37.728013570593369</v>
      </c>
      <c r="X25" s="48">
        <v>0.59245192796987789</v>
      </c>
      <c r="Y25" s="70">
        <v>31.592235564568945</v>
      </c>
    </row>
    <row r="26" spans="1:25" s="20" customFormat="1" ht="12.75" customHeight="1">
      <c r="A26" s="6">
        <v>1995</v>
      </c>
      <c r="B26" s="68">
        <v>2.9898155410368266</v>
      </c>
      <c r="C26" s="71">
        <v>100</v>
      </c>
      <c r="D26" s="48">
        <v>1.951624259390411</v>
      </c>
      <c r="E26" s="134">
        <v>100</v>
      </c>
      <c r="F26" s="48">
        <v>1.0406899613724978</v>
      </c>
      <c r="G26" s="70">
        <v>34.807831690232</v>
      </c>
      <c r="H26" s="48">
        <v>0.70526406658069607</v>
      </c>
      <c r="I26" s="70">
        <v>36.137287348589581</v>
      </c>
      <c r="J26" s="48">
        <v>0.15534343301206668</v>
      </c>
      <c r="K26" s="70">
        <v>5.1957530784054908</v>
      </c>
      <c r="L26" s="48">
        <v>0.22090634458124103</v>
      </c>
      <c r="M26" s="70">
        <v>11.319102205167352</v>
      </c>
      <c r="N26" s="196" t="s">
        <v>38</v>
      </c>
      <c r="O26" s="196" t="s">
        <v>38</v>
      </c>
      <c r="P26" s="196" t="s">
        <v>38</v>
      </c>
      <c r="Q26" s="196" t="s">
        <v>38</v>
      </c>
      <c r="R26" s="48">
        <v>0.62855853786915628</v>
      </c>
      <c r="S26" s="70"/>
      <c r="T26" s="48">
        <v>0.36495750780563274</v>
      </c>
      <c r="U26" s="70">
        <v>18.70019323902169</v>
      </c>
      <c r="V26" s="48">
        <v>1.2007011392102853</v>
      </c>
      <c r="W26" s="70">
        <v>40.159706267159841</v>
      </c>
      <c r="X26" s="48">
        <v>0.68343070283254781</v>
      </c>
      <c r="Y26" s="70">
        <v>35.018559517497344</v>
      </c>
    </row>
    <row r="27" spans="1:25" s="20" customFormat="1" ht="12.75" customHeight="1">
      <c r="A27" s="6">
        <v>1996</v>
      </c>
      <c r="B27" s="68">
        <v>2.7815584333274876</v>
      </c>
      <c r="C27" s="71">
        <v>100</v>
      </c>
      <c r="D27" s="48">
        <v>1.5918713584598847</v>
      </c>
      <c r="E27" s="134">
        <v>100</v>
      </c>
      <c r="F27" s="48">
        <v>0.68559181725403551</v>
      </c>
      <c r="G27" s="70">
        <v>24.647758933968696</v>
      </c>
      <c r="H27" s="48">
        <v>0.39283221569106064</v>
      </c>
      <c r="I27" s="70">
        <v>24.677384488600939</v>
      </c>
      <c r="J27" s="48">
        <v>0.17024190608028222</v>
      </c>
      <c r="K27" s="70">
        <v>6.1203785633447003</v>
      </c>
      <c r="L27" s="48">
        <v>0.20526835459886689</v>
      </c>
      <c r="M27" s="70">
        <v>12.894782829528475</v>
      </c>
      <c r="N27" s="196" t="s">
        <v>38</v>
      </c>
      <c r="O27" s="196" t="s">
        <v>38</v>
      </c>
      <c r="P27" s="196" t="s">
        <v>38</v>
      </c>
      <c r="Q27" s="196" t="s">
        <v>38</v>
      </c>
      <c r="R27" s="48">
        <v>0.78106945723649712</v>
      </c>
      <c r="S27" s="70">
        <v>28.080282185628192</v>
      </c>
      <c r="T27" s="48">
        <v>0.40073725604974636</v>
      </c>
      <c r="U27" s="70">
        <v>25.173972376603004</v>
      </c>
      <c r="V27" s="48">
        <v>1.3171710008703426</v>
      </c>
      <c r="W27" s="70">
        <v>47.353705932923859</v>
      </c>
      <c r="X27" s="48">
        <v>0.66653998838165096</v>
      </c>
      <c r="Y27" s="70">
        <v>41.871473146330111</v>
      </c>
    </row>
    <row r="28" spans="1:25" s="20" customFormat="1" ht="12.75" customHeight="1">
      <c r="A28" s="6">
        <v>1997</v>
      </c>
      <c r="B28" s="68">
        <v>3.2368344717867688</v>
      </c>
      <c r="C28" s="71">
        <v>100</v>
      </c>
      <c r="D28" s="48">
        <v>1.9676786746499091</v>
      </c>
      <c r="E28" s="134">
        <v>100</v>
      </c>
      <c r="F28" s="69">
        <v>0.98071716952388355</v>
      </c>
      <c r="G28" s="70">
        <v>30.298650674667236</v>
      </c>
      <c r="H28" s="48">
        <v>0.70980143516080774</v>
      </c>
      <c r="I28" s="70">
        <v>36.073035923261003</v>
      </c>
      <c r="J28" s="48">
        <v>0.15752282245928517</v>
      </c>
      <c r="K28" s="70">
        <v>4.8665702195247205</v>
      </c>
      <c r="L28" s="48">
        <v>0.21155027334629958</v>
      </c>
      <c r="M28" s="70">
        <v>10.751261172454326</v>
      </c>
      <c r="N28" s="196" t="s">
        <v>38</v>
      </c>
      <c r="O28" s="196" t="s">
        <v>38</v>
      </c>
      <c r="P28" s="196" t="s">
        <v>38</v>
      </c>
      <c r="Q28" s="196" t="s">
        <v>38</v>
      </c>
      <c r="R28" s="48">
        <v>0.82575060173677217</v>
      </c>
      <c r="S28" s="70">
        <v>25.51105436296681</v>
      </c>
      <c r="T28" s="48">
        <v>0.42122814370420192</v>
      </c>
      <c r="U28" s="70">
        <v>21.407364379712412</v>
      </c>
      <c r="V28" s="48">
        <v>1.2855571159697028</v>
      </c>
      <c r="W28" s="70">
        <v>39.716492368547371</v>
      </c>
      <c r="X28" s="48">
        <v>0.63641139211329656</v>
      </c>
      <c r="Y28" s="70">
        <v>32.343258089460534</v>
      </c>
    </row>
    <row r="29" spans="1:25" s="20" customFormat="1" ht="12.75" customHeight="1">
      <c r="A29" s="6">
        <v>1998</v>
      </c>
      <c r="B29" s="68">
        <v>3.9768014507967293</v>
      </c>
      <c r="C29" s="71">
        <v>100</v>
      </c>
      <c r="D29" s="48">
        <v>2.6182425482828204</v>
      </c>
      <c r="E29" s="134">
        <v>100</v>
      </c>
      <c r="F29" s="69">
        <v>1.116964214569228</v>
      </c>
      <c r="G29" s="70">
        <v>28.086999775798478</v>
      </c>
      <c r="H29" s="48">
        <v>0.84241396982317895</v>
      </c>
      <c r="I29" s="70">
        <v>32.174787258563107</v>
      </c>
      <c r="J29" s="48">
        <v>0.17600391321865955</v>
      </c>
      <c r="K29" s="70">
        <v>4.4257656661083287</v>
      </c>
      <c r="L29" s="48">
        <v>0.2112858837722722</v>
      </c>
      <c r="M29" s="70">
        <v>8.0697597673234842</v>
      </c>
      <c r="N29" s="48">
        <v>0.59067195674162365</v>
      </c>
      <c r="O29" s="70">
        <v>14.852940586794594</v>
      </c>
      <c r="P29" s="48">
        <v>0.57714314516469012</v>
      </c>
      <c r="Q29" s="70">
        <v>22.043150492043246</v>
      </c>
      <c r="R29" s="48">
        <v>0.84026244804444705</v>
      </c>
      <c r="S29" s="70">
        <v>21.129102331123555</v>
      </c>
      <c r="T29" s="48">
        <v>0.4424552790625893</v>
      </c>
      <c r="U29" s="70">
        <v>16.898941595490243</v>
      </c>
      <c r="V29" s="48">
        <v>1.2736983872670329</v>
      </c>
      <c r="W29" s="70">
        <v>32.028211692888384</v>
      </c>
      <c r="X29" s="48">
        <v>0.56035684952015152</v>
      </c>
      <c r="Y29" s="70">
        <v>21.402022126928717</v>
      </c>
    </row>
    <row r="30" spans="1:25" s="20" customFormat="1" ht="12.75" customHeight="1">
      <c r="A30" s="6">
        <v>1999</v>
      </c>
      <c r="B30" s="68">
        <v>4.5217321910091641</v>
      </c>
      <c r="C30" s="71">
        <v>100</v>
      </c>
      <c r="D30" s="48">
        <v>2.6822620783993161</v>
      </c>
      <c r="E30" s="134">
        <v>100</v>
      </c>
      <c r="F30" s="69">
        <v>1.4676710892823936</v>
      </c>
      <c r="G30" s="70">
        <v>32.4581604412719</v>
      </c>
      <c r="H30" s="69">
        <v>0.98301176610809071</v>
      </c>
      <c r="I30" s="70">
        <v>36.648609918637</v>
      </c>
      <c r="J30" s="48">
        <v>0.16406417411081825</v>
      </c>
      <c r="K30" s="70">
        <v>3.6283478804215132</v>
      </c>
      <c r="L30" s="48">
        <v>0.22465259627594591</v>
      </c>
      <c r="M30" s="70">
        <v>8.3754901538186388</v>
      </c>
      <c r="N30" s="48">
        <v>0.63208203154600318</v>
      </c>
      <c r="O30" s="70">
        <v>13.978758689044222</v>
      </c>
      <c r="P30" s="48">
        <v>0.55769348878054203</v>
      </c>
      <c r="Q30" s="70">
        <v>20.791908936555327</v>
      </c>
      <c r="R30" s="68">
        <v>1.0323407848740738</v>
      </c>
      <c r="S30" s="70">
        <v>22.830648549393082</v>
      </c>
      <c r="T30" s="48">
        <v>0.4474651211017458</v>
      </c>
      <c r="U30" s="70">
        <v>16.682378828871858</v>
      </c>
      <c r="V30" s="68">
        <v>1.2417838985626042</v>
      </c>
      <c r="W30" s="70">
        <v>27.462570672179986</v>
      </c>
      <c r="X30" s="48">
        <v>0.48407971384094922</v>
      </c>
      <c r="Y30" s="70">
        <v>18.047442781200253</v>
      </c>
    </row>
    <row r="31" spans="1:25" s="20" customFormat="1" ht="12.75" customHeight="1">
      <c r="A31" s="6">
        <v>2000</v>
      </c>
      <c r="B31" s="48">
        <v>5.5163073819141459</v>
      </c>
      <c r="C31" s="71">
        <v>100</v>
      </c>
      <c r="D31" s="48">
        <v>2.8538139726034224</v>
      </c>
      <c r="E31" s="134">
        <v>100</v>
      </c>
      <c r="F31" s="48">
        <v>1.7797314426561102</v>
      </c>
      <c r="G31" s="70">
        <v>32.263094121461869</v>
      </c>
      <c r="H31" s="48">
        <v>1.1199192708061587</v>
      </c>
      <c r="I31" s="70">
        <v>39.242896753515453</v>
      </c>
      <c r="J31" s="48">
        <v>0.19800888411971665</v>
      </c>
      <c r="K31" s="70">
        <v>3.5895186836199842</v>
      </c>
      <c r="L31" s="48">
        <v>0.25893349499990653</v>
      </c>
      <c r="M31" s="70">
        <v>9.0732436481727525</v>
      </c>
      <c r="N31" s="48">
        <v>0.90586538080656731</v>
      </c>
      <c r="O31" s="70">
        <v>16.421589989284353</v>
      </c>
      <c r="P31" s="48">
        <v>0.62691437390013049</v>
      </c>
      <c r="Q31" s="70">
        <v>21.967597745280543</v>
      </c>
      <c r="R31" s="48">
        <v>1.4499457768003197</v>
      </c>
      <c r="S31" s="70">
        <v>26.284716866107484</v>
      </c>
      <c r="T31" s="48">
        <v>0.47003992142558559</v>
      </c>
      <c r="U31" s="70">
        <v>16.470587289079205</v>
      </c>
      <c r="V31" s="48">
        <v>1.353045500965764</v>
      </c>
      <c r="W31" s="70">
        <v>24.528101994495099</v>
      </c>
      <c r="X31" s="48">
        <v>0.41521007479300415</v>
      </c>
      <c r="Y31" s="70">
        <v>14.549304151532494</v>
      </c>
    </row>
    <row r="32" spans="1:25" s="20" customFormat="1" ht="12.75" customHeight="1">
      <c r="A32" s="6">
        <v>2001</v>
      </c>
      <c r="B32" s="48">
        <v>5.0798601801684402</v>
      </c>
      <c r="C32" s="71">
        <v>100</v>
      </c>
      <c r="D32" s="48">
        <v>2.8202971030144237</v>
      </c>
      <c r="E32" s="134">
        <v>100</v>
      </c>
      <c r="F32" s="48">
        <v>1.5712866575090645</v>
      </c>
      <c r="G32" s="70">
        <v>30.931691065893922</v>
      </c>
      <c r="H32" s="48">
        <v>1.1160065771622674</v>
      </c>
      <c r="I32" s="70">
        <v>39.570532337513086</v>
      </c>
      <c r="J32" s="48">
        <v>0.19170417407315365</v>
      </c>
      <c r="K32" s="70">
        <v>3.7738080827806768</v>
      </c>
      <c r="L32" s="48">
        <v>0.24341334609720314</v>
      </c>
      <c r="M32" s="70">
        <v>8.6307696390226099</v>
      </c>
      <c r="N32" s="48">
        <v>0.88765476287305678</v>
      </c>
      <c r="O32" s="70">
        <v>17.473999901383575</v>
      </c>
      <c r="P32" s="48">
        <v>0.60810224124323542</v>
      </c>
      <c r="Q32" s="70">
        <v>21.561637622975123</v>
      </c>
      <c r="R32" s="48">
        <v>1.4430469177018337</v>
      </c>
      <c r="S32" s="70">
        <v>28.407217256400635</v>
      </c>
      <c r="T32" s="48">
        <v>0.49548364469867262</v>
      </c>
      <c r="U32" s="70">
        <v>17.568491070287731</v>
      </c>
      <c r="V32" s="48">
        <v>1.0125310494950663</v>
      </c>
      <c r="W32" s="70">
        <v>19.932262180127413</v>
      </c>
      <c r="X32" s="48">
        <v>0.38013839345357342</v>
      </c>
      <c r="Y32" s="70">
        <v>13.478664820357732</v>
      </c>
    </row>
    <row r="33" spans="1:28" s="20" customFormat="1" ht="12.75" customHeight="1">
      <c r="A33" s="6">
        <v>2002</v>
      </c>
      <c r="B33" s="48">
        <v>4.5061118947568408</v>
      </c>
      <c r="C33" s="71">
        <v>100</v>
      </c>
      <c r="D33" s="48">
        <v>3.0257632495941009</v>
      </c>
      <c r="E33" s="134">
        <v>100</v>
      </c>
      <c r="F33" s="48">
        <v>1.2620364822727592</v>
      </c>
      <c r="G33" s="70">
        <v>28.007215793758299</v>
      </c>
      <c r="H33" s="48">
        <v>1.1285883401591332</v>
      </c>
      <c r="I33" s="70">
        <v>37.299294328812103</v>
      </c>
      <c r="J33" s="48">
        <v>0.16289893672464095</v>
      </c>
      <c r="K33" s="70">
        <v>3.6150663926962099</v>
      </c>
      <c r="L33" s="48">
        <v>0.22823016429772874</v>
      </c>
      <c r="M33" s="70">
        <v>7.5428956422266449</v>
      </c>
      <c r="N33" s="48">
        <v>0.88592559978177787</v>
      </c>
      <c r="O33" s="70">
        <v>19.660532638184396</v>
      </c>
      <c r="P33" s="48">
        <v>0.66156008243151454</v>
      </c>
      <c r="Q33" s="70">
        <v>21.864238139592093</v>
      </c>
      <c r="R33" s="48">
        <v>1.2727096568191736</v>
      </c>
      <c r="S33" s="70">
        <v>28.244075747432181</v>
      </c>
      <c r="T33" s="48">
        <v>0.60991813633285497</v>
      </c>
      <c r="U33" s="70">
        <v>20.157497002274518</v>
      </c>
      <c r="V33" s="48">
        <v>0.94326686963038775</v>
      </c>
      <c r="W33" s="70">
        <v>20.933054741226936</v>
      </c>
      <c r="X33" s="48">
        <v>0.41854901548836593</v>
      </c>
      <c r="Y33" s="70">
        <v>13.832840872282832</v>
      </c>
    </row>
    <row r="34" spans="1:28" s="20" customFormat="1" ht="12.75" customHeight="1">
      <c r="A34" s="6">
        <v>2003</v>
      </c>
      <c r="B34" s="48">
        <v>4.2238929851422577</v>
      </c>
      <c r="C34" s="71">
        <v>100</v>
      </c>
      <c r="D34" s="48">
        <v>2.9422126670467232</v>
      </c>
      <c r="E34" s="134">
        <v>100</v>
      </c>
      <c r="F34" s="48">
        <v>1.1079144080639278</v>
      </c>
      <c r="G34" s="70">
        <v>26.229698810104061</v>
      </c>
      <c r="H34" s="48">
        <v>0.97484200005020716</v>
      </c>
      <c r="I34" s="70">
        <v>33.132955036479913</v>
      </c>
      <c r="J34" s="48">
        <v>0.14869098116147164</v>
      </c>
      <c r="K34" s="70">
        <v>3.520235519330134</v>
      </c>
      <c r="L34" s="48">
        <v>0.19495806966945958</v>
      </c>
      <c r="M34" s="70">
        <v>6.6262398994138927</v>
      </c>
      <c r="N34" s="48">
        <v>0.8664178228477013</v>
      </c>
      <c r="O34" s="70">
        <v>20.512305257149428</v>
      </c>
      <c r="P34" s="48">
        <v>0.78518066665121611</v>
      </c>
      <c r="Q34" s="70">
        <v>26.686740746016479</v>
      </c>
      <c r="R34" s="48">
        <v>1.4013590462068639</v>
      </c>
      <c r="S34" s="70">
        <v>33.176954320012605</v>
      </c>
      <c r="T34" s="48">
        <v>0.64497198440363401</v>
      </c>
      <c r="U34" s="70">
        <v>21.921324438149174</v>
      </c>
      <c r="V34" s="48">
        <v>0.71277658480691042</v>
      </c>
      <c r="W34" s="70">
        <v>16.874873187226466</v>
      </c>
      <c r="X34" s="48">
        <v>0.35878548771388769</v>
      </c>
      <c r="Y34" s="70">
        <v>12.194410408613406</v>
      </c>
    </row>
    <row r="35" spans="1:28" s="20" customFormat="1" ht="12.75" customHeight="1">
      <c r="A35" s="6">
        <v>2004</v>
      </c>
      <c r="B35" s="48">
        <v>4.2598046191068661</v>
      </c>
      <c r="C35" s="71">
        <v>100</v>
      </c>
      <c r="D35" s="48">
        <v>2.9970567602673808</v>
      </c>
      <c r="E35" s="134">
        <v>100</v>
      </c>
      <c r="F35" s="48">
        <v>1.0874869839858239</v>
      </c>
      <c r="G35" s="70">
        <v>25.529034338993519</v>
      </c>
      <c r="H35" s="48">
        <v>0.91611010541543381</v>
      </c>
      <c r="I35" s="70">
        <v>30.566992175807293</v>
      </c>
      <c r="J35" s="48">
        <v>0.11814940198725959</v>
      </c>
      <c r="K35" s="70">
        <v>2.7735873485209619</v>
      </c>
      <c r="L35" s="48">
        <v>0.2347246013961512</v>
      </c>
      <c r="M35" s="70">
        <v>7.8318370378547773</v>
      </c>
      <c r="N35" s="48">
        <v>0.9657118808894265</v>
      </c>
      <c r="O35" s="70">
        <v>22.670332732112559</v>
      </c>
      <c r="P35" s="48">
        <v>0.84503415553097994</v>
      </c>
      <c r="Q35" s="70">
        <v>28.195467190804578</v>
      </c>
      <c r="R35" s="48">
        <v>1.5001943769201176</v>
      </c>
      <c r="S35" s="70">
        <v>35.217445659154585</v>
      </c>
      <c r="T35" s="48">
        <v>0.7340658352751519</v>
      </c>
      <c r="U35" s="70">
        <v>24.492890658822979</v>
      </c>
      <c r="V35" s="48">
        <v>0.60634910694645139</v>
      </c>
      <c r="W35" s="70">
        <v>14.234199949611348</v>
      </c>
      <c r="X35" s="48">
        <v>0.28524599517875776</v>
      </c>
      <c r="Y35" s="70">
        <v>9.5175373039418076</v>
      </c>
    </row>
    <row r="36" spans="1:28" s="20" customFormat="1" ht="12.75" customHeight="1">
      <c r="A36" s="6">
        <v>2005</v>
      </c>
      <c r="B36" s="48">
        <v>4.0588911864604134</v>
      </c>
      <c r="C36" s="71">
        <v>100</v>
      </c>
      <c r="D36" s="48">
        <v>3.2914079622933627</v>
      </c>
      <c r="E36" s="134">
        <v>100</v>
      </c>
      <c r="F36" s="48">
        <v>1.1922606926255415</v>
      </c>
      <c r="G36" s="70">
        <v>29.37404916403441</v>
      </c>
      <c r="H36" s="48">
        <v>1.1228274627575918</v>
      </c>
      <c r="I36" s="70">
        <v>34.113895196851757</v>
      </c>
      <c r="J36" s="48">
        <v>0.1120329327355592</v>
      </c>
      <c r="K36" s="70">
        <v>2.7601856662055129</v>
      </c>
      <c r="L36" s="48">
        <v>0.19130845034881594</v>
      </c>
      <c r="M36" s="70">
        <v>5.8123591040813265</v>
      </c>
      <c r="N36" s="48">
        <v>1.0611429420935909</v>
      </c>
      <c r="O36" s="70">
        <v>26.143665679763362</v>
      </c>
      <c r="P36" s="48">
        <v>0.96420832674032197</v>
      </c>
      <c r="Q36" s="70">
        <v>29.294707243415917</v>
      </c>
      <c r="R36" s="48">
        <v>1.3609598043789255</v>
      </c>
      <c r="S36" s="70">
        <v>33.530334809634567</v>
      </c>
      <c r="T36" s="48">
        <v>0.82686232636732226</v>
      </c>
      <c r="U36" s="70">
        <v>25.121842562208158</v>
      </c>
      <c r="V36" s="48">
        <v>0.35171256312897575</v>
      </c>
      <c r="W36" s="70">
        <v>8.6652375481809685</v>
      </c>
      <c r="X36" s="48">
        <v>0.2179264940982085</v>
      </c>
      <c r="Y36" s="70">
        <v>6.6210720942159753</v>
      </c>
    </row>
    <row r="37" spans="1:28" s="20" customFormat="1" ht="12.75" customHeight="1">
      <c r="A37" s="6">
        <v>2006</v>
      </c>
      <c r="B37" s="48">
        <v>4.3838919712642683</v>
      </c>
      <c r="C37" s="71">
        <v>100</v>
      </c>
      <c r="D37" s="48">
        <v>2.9973127273735032</v>
      </c>
      <c r="E37" s="134">
        <v>100</v>
      </c>
      <c r="F37" s="48">
        <v>1.4107644560924157</v>
      </c>
      <c r="G37" s="70">
        <v>32.180639152145126</v>
      </c>
      <c r="H37" s="48">
        <v>1.0923108685279872</v>
      </c>
      <c r="I37" s="70">
        <v>36.443006382092186</v>
      </c>
      <c r="J37" s="48">
        <v>0.10545172644403175</v>
      </c>
      <c r="K37" s="70">
        <v>2.405436245583866</v>
      </c>
      <c r="L37" s="48">
        <v>0.16166813802326274</v>
      </c>
      <c r="M37" s="70">
        <v>5.3937694437687167</v>
      </c>
      <c r="N37" s="48">
        <v>0.96303926079484614</v>
      </c>
      <c r="O37" s="70">
        <v>21.967677741774182</v>
      </c>
      <c r="P37" s="48">
        <v>0.9223600125398751</v>
      </c>
      <c r="Q37" s="70">
        <v>30.772898807530314</v>
      </c>
      <c r="R37" s="48">
        <v>1.4734307812028324</v>
      </c>
      <c r="S37" s="70">
        <v>33.610106974828362</v>
      </c>
      <c r="T37" s="48">
        <v>0.63648281223084713</v>
      </c>
      <c r="U37" s="70">
        <v>21.235115255677268</v>
      </c>
      <c r="V37" s="48">
        <v>0.44649372880054239</v>
      </c>
      <c r="W37" s="70">
        <v>10.184870697709696</v>
      </c>
      <c r="X37" s="48">
        <v>0.21092368352970245</v>
      </c>
      <c r="Y37" s="70">
        <v>7.0370929801019289</v>
      </c>
    </row>
    <row r="38" spans="1:28" s="20" customFormat="1" ht="12.75" customHeight="1">
      <c r="A38" s="6">
        <v>2007</v>
      </c>
      <c r="B38" s="48">
        <v>3.5255344442534722</v>
      </c>
      <c r="C38" s="71">
        <v>100</v>
      </c>
      <c r="D38" s="48">
        <v>2.482831634092153</v>
      </c>
      <c r="E38" s="134">
        <v>100</v>
      </c>
      <c r="F38" s="48">
        <v>1.0775878633033253</v>
      </c>
      <c r="G38" s="70">
        <v>30.565234302554185</v>
      </c>
      <c r="H38" s="48">
        <v>0.88043504718703947</v>
      </c>
      <c r="I38" s="70">
        <v>35.460924337262618</v>
      </c>
      <c r="J38" s="48">
        <v>9.6778200440101977E-2</v>
      </c>
      <c r="K38" s="70">
        <v>2.7450646694956529</v>
      </c>
      <c r="L38" s="48">
        <v>0.15225553392791577</v>
      </c>
      <c r="M38" s="70">
        <v>6.1323342202214199</v>
      </c>
      <c r="N38" s="48">
        <v>0.68032030055115</v>
      </c>
      <c r="O38" s="70">
        <v>19.296940969050922</v>
      </c>
      <c r="P38" s="48">
        <v>0.68161109308331636</v>
      </c>
      <c r="Q38" s="70">
        <v>27.452972796222134</v>
      </c>
      <c r="R38" s="48">
        <v>1.3336344380660745</v>
      </c>
      <c r="S38" s="70">
        <v>37.827865793223587</v>
      </c>
      <c r="T38" s="48">
        <v>0.59521761456800704</v>
      </c>
      <c r="U38" s="70">
        <v>23.973337796851791</v>
      </c>
      <c r="V38" s="48">
        <v>0.35264650580243295</v>
      </c>
      <c r="W38" s="70">
        <v>10.002639638856385</v>
      </c>
      <c r="X38" s="48">
        <v>0.19737590168348745</v>
      </c>
      <c r="Y38" s="70">
        <v>7.9496289226094836</v>
      </c>
    </row>
    <row r="39" spans="1:28" s="20" customFormat="1" ht="12.75" customHeight="1">
      <c r="A39" s="6">
        <v>2008</v>
      </c>
      <c r="B39" s="48">
        <v>3.7062726995380881</v>
      </c>
      <c r="C39" s="71">
        <v>100</v>
      </c>
      <c r="D39" s="48">
        <v>2.7218153436726849</v>
      </c>
      <c r="E39" s="134">
        <v>100</v>
      </c>
      <c r="F39" s="48">
        <v>1.0971847891024842</v>
      </c>
      <c r="G39" s="70">
        <v>29.603455494228097</v>
      </c>
      <c r="H39" s="48">
        <v>1.0604493635019012</v>
      </c>
      <c r="I39" s="70">
        <v>38.961106085579729</v>
      </c>
      <c r="J39" s="48">
        <v>0.10998724867782611</v>
      </c>
      <c r="K39" s="70">
        <v>2.9675973031216456</v>
      </c>
      <c r="L39" s="48">
        <v>0.17063678141841793</v>
      </c>
      <c r="M39" s="70">
        <v>6.2692269633607465</v>
      </c>
      <c r="N39" s="48">
        <v>0.76024082352276567</v>
      </c>
      <c r="O39" s="70">
        <v>20.512274329342098</v>
      </c>
      <c r="P39" s="48">
        <v>0.74850521897657574</v>
      </c>
      <c r="Q39" s="70">
        <v>27.500220421513948</v>
      </c>
      <c r="R39" s="48">
        <v>1.3828053006665046</v>
      </c>
      <c r="S39" s="70">
        <v>37.30986391904846</v>
      </c>
      <c r="T39" s="48">
        <v>0.55315181055419205</v>
      </c>
      <c r="U39" s="70">
        <v>20.322900002753162</v>
      </c>
      <c r="V39" s="48">
        <v>0.37777165772420762</v>
      </c>
      <c r="W39" s="70">
        <v>10.192764762595294</v>
      </c>
      <c r="X39" s="48">
        <v>0.21900561571426008</v>
      </c>
      <c r="Y39" s="70">
        <v>8.0463068967325526</v>
      </c>
    </row>
    <row r="40" spans="1:28" s="20" customFormat="1" ht="12.75" customHeight="1">
      <c r="A40" s="6">
        <v>2009</v>
      </c>
      <c r="B40" s="48">
        <v>4.1255974388676906</v>
      </c>
      <c r="C40" s="71">
        <v>100</v>
      </c>
      <c r="D40" s="48">
        <v>2.3411398269803274</v>
      </c>
      <c r="E40" s="134">
        <v>100</v>
      </c>
      <c r="F40" s="48">
        <v>1.1867338255425846</v>
      </c>
      <c r="G40" s="70">
        <v>28.765138701179115</v>
      </c>
      <c r="H40" s="48">
        <v>0.82578990512018668</v>
      </c>
      <c r="I40" s="70">
        <v>35.272985218713544</v>
      </c>
      <c r="J40" s="48">
        <v>0.14207470080828799</v>
      </c>
      <c r="K40" s="70">
        <v>3.4437364021459573</v>
      </c>
      <c r="L40" s="48">
        <v>0.15990563085744736</v>
      </c>
      <c r="M40" s="70">
        <v>6.8302469171052653</v>
      </c>
      <c r="N40" s="48">
        <v>0.8763561296059843</v>
      </c>
      <c r="O40" s="70">
        <v>21.241920536156542</v>
      </c>
      <c r="P40" s="48">
        <v>0.68749296494309986</v>
      </c>
      <c r="Q40" s="70">
        <v>29.365737023484368</v>
      </c>
      <c r="R40" s="48">
        <v>1.4625982575045373</v>
      </c>
      <c r="S40" s="70">
        <v>35.45179284157112</v>
      </c>
      <c r="T40" s="48">
        <v>0.4713348963005678</v>
      </c>
      <c r="U40" s="70">
        <v>20.132710181113346</v>
      </c>
      <c r="V40" s="48">
        <v>0.48120883674096554</v>
      </c>
      <c r="W40" s="70">
        <v>11.663979432589475</v>
      </c>
      <c r="X40" s="48">
        <v>0.215406612856649</v>
      </c>
      <c r="Y40" s="70">
        <v>9.2009289822935063</v>
      </c>
    </row>
    <row r="41" spans="1:28" s="20" customFormat="1" ht="12.75" customHeight="1">
      <c r="A41" s="6">
        <v>2010</v>
      </c>
      <c r="B41" s="48">
        <v>3.2964606302143764</v>
      </c>
      <c r="C41" s="71">
        <v>100</v>
      </c>
      <c r="D41" s="48">
        <v>2.1263826288742602</v>
      </c>
      <c r="E41" s="134">
        <v>100</v>
      </c>
      <c r="F41" s="48">
        <v>0.99692707204170827</v>
      </c>
      <c r="G41" s="70">
        <v>30.242347289215942</v>
      </c>
      <c r="H41" s="48">
        <v>0.73176536114453805</v>
      </c>
      <c r="I41" s="70">
        <v>34.413625807879455</v>
      </c>
      <c r="J41" s="48">
        <v>8.6740677586294959E-2</v>
      </c>
      <c r="K41" s="70">
        <v>2.6313275757415617</v>
      </c>
      <c r="L41" s="48">
        <v>0.16309528411141877</v>
      </c>
      <c r="M41" s="70">
        <v>7.6700816634193414</v>
      </c>
      <c r="N41" s="48">
        <v>0.61866851659840449</v>
      </c>
      <c r="O41" s="70">
        <v>18.767659802391485</v>
      </c>
      <c r="P41" s="48">
        <v>0.59085448882612623</v>
      </c>
      <c r="Q41" s="70">
        <v>27.786837646380402</v>
      </c>
      <c r="R41" s="48">
        <v>1.1388210099996823</v>
      </c>
      <c r="S41" s="70">
        <v>34.546780251570063</v>
      </c>
      <c r="T41" s="48">
        <v>0.47672772071649516</v>
      </c>
      <c r="U41" s="70">
        <v>22.419658355132547</v>
      </c>
      <c r="V41" s="48">
        <v>0.47406885725102899</v>
      </c>
      <c r="W41" s="70">
        <v>14.381147249442478</v>
      </c>
      <c r="X41" s="48">
        <v>0.17471405885970054</v>
      </c>
      <c r="Y41" s="70">
        <v>8.2164920126438794</v>
      </c>
    </row>
    <row r="42" spans="1:28" s="20" customFormat="1" ht="12.75" customHeight="1">
      <c r="A42" s="6">
        <v>2011</v>
      </c>
      <c r="B42" s="48">
        <v>3.0235783485776064</v>
      </c>
      <c r="C42" s="70">
        <v>100</v>
      </c>
      <c r="D42" s="48">
        <v>1.9186023475693246</v>
      </c>
      <c r="E42" s="134">
        <v>100</v>
      </c>
      <c r="F42" s="48">
        <v>0.94257231587929291</v>
      </c>
      <c r="G42" s="70">
        <v>31.174066196191369</v>
      </c>
      <c r="H42" s="48">
        <v>0.73002074221808244</v>
      </c>
      <c r="I42" s="70">
        <v>38.049611642711945</v>
      </c>
      <c r="J42" s="48">
        <v>0.10020895959753405</v>
      </c>
      <c r="K42" s="70">
        <v>3.3142504689741457</v>
      </c>
      <c r="L42" s="48">
        <v>0.15174497436758966</v>
      </c>
      <c r="M42" s="70">
        <v>7.909141493537482</v>
      </c>
      <c r="N42" s="48">
        <v>0.64518801167977169</v>
      </c>
      <c r="O42" s="70">
        <v>21.338557738491875</v>
      </c>
      <c r="P42" s="48">
        <v>0.58114252544552325</v>
      </c>
      <c r="Q42" s="70">
        <v>30.289889209286759</v>
      </c>
      <c r="R42" s="48">
        <v>1.0453624723755424</v>
      </c>
      <c r="S42" s="70">
        <v>34.573685608885121</v>
      </c>
      <c r="T42" s="48">
        <v>0.30945747050085198</v>
      </c>
      <c r="U42" s="70">
        <v>16.129317828308892</v>
      </c>
      <c r="V42" s="48">
        <v>0.3097089387378158</v>
      </c>
      <c r="W42" s="70">
        <v>10.243125959792422</v>
      </c>
      <c r="X42" s="48">
        <v>0.16666741409668151</v>
      </c>
      <c r="Y42" s="70">
        <v>8.6869180738693608</v>
      </c>
    </row>
    <row r="43" spans="1:28" s="20" customFormat="1" ht="12.75" customHeight="1">
      <c r="A43" s="6" t="s">
        <v>92</v>
      </c>
      <c r="B43" s="48">
        <v>2.410719758604448</v>
      </c>
      <c r="C43" s="70">
        <v>100</v>
      </c>
      <c r="D43" s="48">
        <v>1.6634007108518916</v>
      </c>
      <c r="E43" s="134">
        <v>100</v>
      </c>
      <c r="F43" s="48">
        <v>0.76815285830260904</v>
      </c>
      <c r="G43" s="70">
        <v>31.864046227724469</v>
      </c>
      <c r="H43" s="48">
        <v>0.53635402885872308</v>
      </c>
      <c r="I43" s="70">
        <v>32.244427055945856</v>
      </c>
      <c r="J43" s="48">
        <v>8.7071295995634693E-2</v>
      </c>
      <c r="K43" s="70">
        <v>3.6118381526868046</v>
      </c>
      <c r="L43" s="48">
        <v>0.13994668494810475</v>
      </c>
      <c r="M43" s="70">
        <v>8.4132875521276329</v>
      </c>
      <c r="N43" s="48">
        <v>0.54601999743345553</v>
      </c>
      <c r="O43" s="70">
        <v>22.649666991966889</v>
      </c>
      <c r="P43" s="48">
        <v>0.64300483433814271</v>
      </c>
      <c r="Q43" s="70">
        <v>38.65603941030151</v>
      </c>
      <c r="R43" s="48">
        <v>0.7286808146295124</v>
      </c>
      <c r="S43" s="70">
        <v>30.226691096245112</v>
      </c>
      <c r="T43" s="48">
        <v>0.26486935090398323</v>
      </c>
      <c r="U43" s="70">
        <v>15.92336405629726</v>
      </c>
      <c r="V43" s="48">
        <v>0.29710558067840576</v>
      </c>
      <c r="W43" s="70">
        <v>12.324351663770264</v>
      </c>
      <c r="X43" s="48">
        <v>9.6579901295711951E-2</v>
      </c>
      <c r="Y43" s="70">
        <v>5.806171697873669</v>
      </c>
    </row>
    <row r="44" spans="1:28" s="20" customFormat="1" ht="12.75" customHeight="1">
      <c r="A44" s="6" t="s">
        <v>93</v>
      </c>
      <c r="B44" s="48">
        <v>2.2753805062136911</v>
      </c>
      <c r="C44" s="70">
        <v>100</v>
      </c>
      <c r="D44" s="48">
        <v>1.6977427769423949</v>
      </c>
      <c r="E44" s="134">
        <v>100</v>
      </c>
      <c r="F44" s="48">
        <v>0.54865982817282655</v>
      </c>
      <c r="G44" s="70">
        <v>24.112882512376569</v>
      </c>
      <c r="H44" s="48">
        <v>0.47115083242353134</v>
      </c>
      <c r="I44" s="70">
        <v>27.751602823607101</v>
      </c>
      <c r="J44" s="48">
        <v>0.12169261543186467</v>
      </c>
      <c r="K44" s="70">
        <v>5.3482314320414579</v>
      </c>
      <c r="L44" s="48">
        <v>0.17878524670573848</v>
      </c>
      <c r="M44" s="70">
        <v>10.530761734573689</v>
      </c>
      <c r="N44" s="48">
        <v>0.49817794461557502</v>
      </c>
      <c r="O44" s="70">
        <v>21.894269694898622</v>
      </c>
      <c r="P44" s="48">
        <v>0.70854507339210748</v>
      </c>
      <c r="Q44" s="70">
        <v>41.734536174448337</v>
      </c>
      <c r="R44" s="48">
        <v>0.80704669024267872</v>
      </c>
      <c r="S44" s="70">
        <v>35.468647465281805</v>
      </c>
      <c r="T44" s="48">
        <v>0.23501043539027089</v>
      </c>
      <c r="U44" s="70">
        <v>13.842523059560326</v>
      </c>
      <c r="V44" s="48">
        <v>0.29980342775075652</v>
      </c>
      <c r="W44" s="70">
        <v>13.175968895402001</v>
      </c>
      <c r="X44" s="48">
        <v>0.10425118903074683</v>
      </c>
      <c r="Y44" s="70">
        <v>6.1405762078105495</v>
      </c>
    </row>
    <row r="45" spans="1:28" s="20" customFormat="1" ht="12.75" customHeight="1">
      <c r="A45" s="6">
        <v>2013</v>
      </c>
      <c r="B45" s="48">
        <v>1.7874560958088361</v>
      </c>
      <c r="C45" s="70">
        <v>100</v>
      </c>
      <c r="D45" s="48">
        <v>1.2617316834423642</v>
      </c>
      <c r="E45" s="134">
        <v>100</v>
      </c>
      <c r="F45" s="48">
        <v>0.52755896873484132</v>
      </c>
      <c r="G45" s="70">
        <v>29.514513389830547</v>
      </c>
      <c r="H45" s="48">
        <v>0.46169571188895381</v>
      </c>
      <c r="I45" s="70">
        <v>36.592226219548998</v>
      </c>
      <c r="J45" s="48">
        <v>9.3420095248085935E-2</v>
      </c>
      <c r="K45" s="70">
        <v>5.2264274052455928</v>
      </c>
      <c r="L45" s="48">
        <v>0.13282417438992272</v>
      </c>
      <c r="M45" s="70">
        <v>10.527133156198508</v>
      </c>
      <c r="N45" s="48">
        <v>0.38505973355657847</v>
      </c>
      <c r="O45" s="70">
        <v>21.542332394034901</v>
      </c>
      <c r="P45" s="48">
        <v>0.45805355916382295</v>
      </c>
      <c r="Q45" s="70">
        <v>36.30356320403417</v>
      </c>
      <c r="R45" s="48">
        <v>0.56764112922933052</v>
      </c>
      <c r="S45" s="70">
        <v>31.756927096576824</v>
      </c>
      <c r="T45" s="48">
        <v>0.13584040606629835</v>
      </c>
      <c r="U45" s="70">
        <v>10.766188076983765</v>
      </c>
      <c r="V45" s="48">
        <v>0.2137761690400086</v>
      </c>
      <c r="W45" s="70">
        <v>11.959799714312615</v>
      </c>
      <c r="X45" s="48">
        <v>7.3317831933362082E-2</v>
      </c>
      <c r="Y45" s="70">
        <v>5.810889343234221</v>
      </c>
    </row>
    <row r="46" spans="1:28" s="20" customFormat="1" ht="12.75" customHeight="1">
      <c r="A46" s="6">
        <v>2014</v>
      </c>
      <c r="B46" s="48">
        <v>1.6110356111604862</v>
      </c>
      <c r="C46" s="70">
        <v>100</v>
      </c>
      <c r="D46" s="48">
        <v>1.4237836869964542</v>
      </c>
      <c r="E46" s="217">
        <v>100</v>
      </c>
      <c r="F46" s="48">
        <v>0.50017842400450674</v>
      </c>
      <c r="G46" s="216">
        <v>31.047012278282939</v>
      </c>
      <c r="H46" s="48">
        <v>0.53916799795071835</v>
      </c>
      <c r="I46" s="216">
        <v>37.868673652815993</v>
      </c>
      <c r="J46" s="48">
        <v>6.6105705285254432E-2</v>
      </c>
      <c r="K46" s="216">
        <v>4.1033050310809793</v>
      </c>
      <c r="L46" s="48">
        <v>0.12315486468792021</v>
      </c>
      <c r="M46" s="216">
        <v>8.6498297327539841</v>
      </c>
      <c r="N46" s="48">
        <v>0.30832416341845065</v>
      </c>
      <c r="O46" s="216">
        <v>19.138258725165844</v>
      </c>
      <c r="P46" s="48">
        <v>0.53206457184013267</v>
      </c>
      <c r="Q46" s="216">
        <v>37.369761762234447</v>
      </c>
      <c r="R46" s="48">
        <v>0.52453427653346196</v>
      </c>
      <c r="S46" s="216">
        <v>32.558825695703973</v>
      </c>
      <c r="T46" s="48">
        <v>0.15919341189632039</v>
      </c>
      <c r="U46" s="216">
        <v>11.181011086884073</v>
      </c>
      <c r="V46" s="48">
        <v>0.21189304191880712</v>
      </c>
      <c r="W46" s="216">
        <v>13.152598269765933</v>
      </c>
      <c r="X46" s="48">
        <v>7.020284062137809E-2</v>
      </c>
      <c r="Y46" s="216">
        <v>4.9307237653125977</v>
      </c>
      <c r="AA46" s="181"/>
      <c r="AB46" s="181"/>
    </row>
    <row r="47" spans="1:28" s="20" customFormat="1" ht="12.75" customHeight="1">
      <c r="A47" s="6">
        <v>2015</v>
      </c>
      <c r="B47" s="48">
        <v>1.5931401339355966</v>
      </c>
      <c r="C47" s="70">
        <v>100</v>
      </c>
      <c r="D47" s="48">
        <v>1.150981</v>
      </c>
      <c r="E47" s="556">
        <v>100</v>
      </c>
      <c r="F47" s="48">
        <v>0.5203356675131614</v>
      </c>
      <c r="G47" s="216">
        <v>32.661010568339385</v>
      </c>
      <c r="H47" s="48">
        <v>0.45083000000000001</v>
      </c>
      <c r="I47" s="216">
        <v>39.169195668738233</v>
      </c>
      <c r="J47" s="48">
        <v>5.3823000000000003E-2</v>
      </c>
      <c r="K47" s="216">
        <v>3.3784222023858583</v>
      </c>
      <c r="L47" s="48">
        <v>7.9027142804392506E-2</v>
      </c>
      <c r="M47" s="216">
        <v>6.8660684063761703</v>
      </c>
      <c r="N47" s="48">
        <v>0.33970813183711174</v>
      </c>
      <c r="O47" s="216">
        <v>21.323179587342224</v>
      </c>
      <c r="P47" s="48">
        <v>0.46568695335963151</v>
      </c>
      <c r="Q47" s="216">
        <v>40.460003541294903</v>
      </c>
      <c r="R47" s="48">
        <v>0.46952157319097687</v>
      </c>
      <c r="S47" s="216">
        <v>29.471454719497856</v>
      </c>
      <c r="T47" s="48">
        <v>0.1042212956449448</v>
      </c>
      <c r="U47" s="216">
        <v>9.0549970542471847</v>
      </c>
      <c r="V47" s="48">
        <v>0.21</v>
      </c>
      <c r="W47" s="216">
        <v>13.181514640600305</v>
      </c>
      <c r="X47" s="48">
        <v>5.1215990539951822E-2</v>
      </c>
      <c r="Y47" s="216">
        <v>4.449768548738148</v>
      </c>
      <c r="AA47" s="181"/>
      <c r="AB47" s="181"/>
    </row>
    <row r="48" spans="1:28" s="20" customFormat="1" ht="12.75" customHeight="1">
      <c r="A48" s="6">
        <v>2016</v>
      </c>
      <c r="B48" s="48">
        <v>1.2274698407317355</v>
      </c>
      <c r="C48" s="70">
        <v>100</v>
      </c>
      <c r="D48" s="48">
        <v>0.91047665855965687</v>
      </c>
      <c r="E48" s="613">
        <v>100</v>
      </c>
      <c r="F48" s="48">
        <v>0.44513735405153843</v>
      </c>
      <c r="G48" s="216">
        <v>36.264626574138696</v>
      </c>
      <c r="H48" s="48">
        <v>0.3638741878992931</v>
      </c>
      <c r="I48" s="216">
        <v>39.965240676782301</v>
      </c>
      <c r="J48" s="48">
        <v>8.3039973664791655E-2</v>
      </c>
      <c r="K48" s="216">
        <v>6.7651335217563391</v>
      </c>
      <c r="L48" s="48">
        <v>6.9023331848009323E-2</v>
      </c>
      <c r="M48" s="216">
        <v>7.5810105837531019</v>
      </c>
      <c r="N48" s="48">
        <v>0.27120212233995272</v>
      </c>
      <c r="O48" s="216">
        <v>22.094402105902709</v>
      </c>
      <c r="P48" s="48">
        <v>0.36101755443554534</v>
      </c>
      <c r="Q48" s="216">
        <v>39.651489254723138</v>
      </c>
      <c r="R48" s="48">
        <v>0.30951139487752743</v>
      </c>
      <c r="S48" s="216">
        <v>25.215397120716055</v>
      </c>
      <c r="T48" s="48">
        <v>7.5033116409774517E-2</v>
      </c>
      <c r="U48" s="216">
        <v>8.241080724515685</v>
      </c>
      <c r="V48" s="48">
        <v>0.11857899579792321</v>
      </c>
      <c r="W48" s="216">
        <v>9.6604406774861822</v>
      </c>
      <c r="X48" s="48">
        <v>4.1528467967036416E-2</v>
      </c>
      <c r="Y48" s="216">
        <v>4.5611787602257658</v>
      </c>
      <c r="AA48" s="181"/>
      <c r="AB48" s="181"/>
    </row>
    <row r="49" spans="1:25" s="20" customFormat="1" ht="5.25" customHeight="1">
      <c r="A49" s="205"/>
      <c r="B49" s="205"/>
      <c r="C49" s="205"/>
      <c r="D49" s="205"/>
      <c r="E49" s="205"/>
      <c r="F49" s="205"/>
      <c r="G49" s="205"/>
      <c r="H49" s="205"/>
      <c r="I49" s="205"/>
      <c r="J49" s="205"/>
      <c r="K49" s="205"/>
      <c r="L49" s="205"/>
      <c r="M49" s="205"/>
      <c r="N49" s="204"/>
      <c r="O49" s="205"/>
      <c r="P49" s="205"/>
      <c r="Q49" s="205"/>
      <c r="R49" s="205"/>
      <c r="S49" s="205"/>
      <c r="T49" s="205"/>
      <c r="U49" s="205"/>
      <c r="V49" s="200"/>
      <c r="W49" s="205"/>
      <c r="X49" s="205"/>
      <c r="Y49" s="205"/>
    </row>
    <row r="50" spans="1:25" s="20" customFormat="1" ht="12.75" customHeight="1">
      <c r="A50" s="776" t="s">
        <v>23</v>
      </c>
      <c r="B50" s="793"/>
      <c r="C50" s="793"/>
      <c r="D50" s="793"/>
      <c r="E50" s="793"/>
      <c r="F50" s="793"/>
      <c r="G50" s="793"/>
      <c r="H50" s="793"/>
      <c r="I50" s="793"/>
      <c r="J50" s="793"/>
      <c r="K50" s="793"/>
      <c r="L50" s="793"/>
      <c r="M50" s="793"/>
      <c r="N50" s="793"/>
      <c r="O50" s="793"/>
      <c r="P50" s="793"/>
      <c r="Q50" s="793"/>
      <c r="R50" s="793"/>
      <c r="S50" s="793"/>
      <c r="T50" s="793"/>
      <c r="U50" s="793"/>
      <c r="V50" s="793"/>
      <c r="W50" s="793"/>
      <c r="X50" s="793"/>
      <c r="Y50" s="793"/>
    </row>
    <row r="51" spans="1:25" s="42" customFormat="1" ht="6" customHeight="1">
      <c r="A51" s="106"/>
      <c r="B51" s="106"/>
      <c r="C51" s="106"/>
      <c r="D51" s="106"/>
      <c r="E51" s="106"/>
      <c r="F51" s="84"/>
      <c r="G51" s="84"/>
      <c r="H51" s="84"/>
      <c r="I51" s="84"/>
      <c r="J51" s="84"/>
      <c r="K51" s="84"/>
      <c r="L51" s="84"/>
      <c r="M51" s="84"/>
      <c r="N51" s="84"/>
      <c r="O51" s="107"/>
    </row>
    <row r="52" spans="1:25" s="42" customFormat="1" ht="12.75" customHeight="1">
      <c r="A52" s="776" t="s">
        <v>200</v>
      </c>
      <c r="B52" s="793"/>
      <c r="C52" s="793"/>
      <c r="D52" s="793"/>
      <c r="E52" s="793"/>
      <c r="F52" s="793"/>
      <c r="G52" s="793"/>
      <c r="H52" s="793"/>
      <c r="I52" s="793"/>
      <c r="J52" s="793"/>
      <c r="K52" s="793"/>
      <c r="L52" s="793"/>
      <c r="M52" s="793"/>
      <c r="N52" s="793"/>
      <c r="O52" s="793"/>
      <c r="P52" s="793"/>
      <c r="Q52" s="793"/>
      <c r="R52" s="793"/>
      <c r="S52" s="793"/>
      <c r="T52" s="793"/>
      <c r="U52" s="793"/>
      <c r="V52" s="793"/>
      <c r="W52" s="793"/>
      <c r="X52" s="793"/>
      <c r="Y52" s="793"/>
    </row>
    <row r="54" spans="1:25">
      <c r="O54" s="48"/>
    </row>
  </sheetData>
  <mergeCells count="22">
    <mergeCell ref="A50:Y50"/>
    <mergeCell ref="A52:Y52"/>
    <mergeCell ref="J4:K4"/>
    <mergeCell ref="N4:O4"/>
    <mergeCell ref="R4:S4"/>
    <mergeCell ref="V4:W4"/>
    <mergeCell ref="B4:C4"/>
    <mergeCell ref="H4:I4"/>
    <mergeCell ref="L4:M4"/>
    <mergeCell ref="P4:Q4"/>
    <mergeCell ref="K1:N1"/>
    <mergeCell ref="B3:E3"/>
    <mergeCell ref="T4:U4"/>
    <mergeCell ref="X4:Y4"/>
    <mergeCell ref="D4:E4"/>
    <mergeCell ref="F4:G4"/>
    <mergeCell ref="A2:Y2"/>
    <mergeCell ref="F3:I3"/>
    <mergeCell ref="J3:M3"/>
    <mergeCell ref="N3:Q3"/>
    <mergeCell ref="R3:U3"/>
    <mergeCell ref="V3:Y3"/>
  </mergeCells>
  <phoneticPr fontId="3" type="noConversion"/>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Y23"/>
  <sheetViews>
    <sheetView workbookViewId="0">
      <pane ySplit="5" topLeftCell="A6" activePane="bottomLeft" state="frozen"/>
      <selection activeCell="A17" sqref="A17:XFD18"/>
      <selection pane="bottomLeft" activeCell="E1" sqref="A1:Y22"/>
    </sheetView>
  </sheetViews>
  <sheetFormatPr defaultColWidth="8.85546875" defaultRowHeight="12.75"/>
  <cols>
    <col min="1" max="2" width="6.7109375" style="4" customWidth="1"/>
    <col min="3" max="25" width="5.7109375" style="4" customWidth="1"/>
    <col min="26" max="16384" width="8.85546875" style="4"/>
  </cols>
  <sheetData>
    <row r="1" spans="1:25" s="94" customFormat="1" ht="30" customHeight="1">
      <c r="A1" s="142"/>
      <c r="B1" s="142"/>
      <c r="C1" s="143"/>
      <c r="D1" s="143"/>
      <c r="E1" s="143"/>
      <c r="F1" s="143"/>
      <c r="G1" s="143"/>
      <c r="H1" s="143"/>
      <c r="I1" s="143"/>
      <c r="J1" s="143"/>
      <c r="K1" s="774" t="s">
        <v>354</v>
      </c>
      <c r="L1" s="775"/>
      <c r="M1" s="775"/>
      <c r="N1" s="817"/>
    </row>
    <row r="2" spans="1:25" s="148" customFormat="1" ht="30" customHeight="1">
      <c r="A2" s="786" t="s">
        <v>424</v>
      </c>
      <c r="B2" s="786"/>
      <c r="C2" s="786"/>
      <c r="D2" s="786"/>
      <c r="E2" s="786"/>
      <c r="F2" s="786"/>
      <c r="G2" s="786"/>
      <c r="H2" s="786"/>
      <c r="I2" s="786"/>
      <c r="J2" s="786"/>
      <c r="K2" s="786"/>
      <c r="L2" s="786"/>
      <c r="M2" s="786"/>
      <c r="N2" s="786"/>
      <c r="O2" s="786"/>
      <c r="P2" s="786"/>
      <c r="Q2" s="786"/>
      <c r="R2" s="786"/>
      <c r="S2" s="786"/>
      <c r="T2" s="786"/>
      <c r="U2" s="786"/>
      <c r="V2" s="786"/>
      <c r="W2" s="786"/>
      <c r="X2" s="787"/>
      <c r="Y2" s="787"/>
    </row>
    <row r="3" spans="1:25" ht="15" customHeight="1">
      <c r="B3" s="778" t="s">
        <v>25</v>
      </c>
      <c r="C3" s="778"/>
      <c r="D3" s="778"/>
      <c r="E3" s="778"/>
      <c r="F3" s="778" t="s">
        <v>20</v>
      </c>
      <c r="G3" s="778"/>
      <c r="H3" s="778"/>
      <c r="I3" s="778"/>
      <c r="J3" s="778" t="s">
        <v>21</v>
      </c>
      <c r="K3" s="778"/>
      <c r="L3" s="778"/>
      <c r="M3" s="778"/>
      <c r="N3" s="778" t="s">
        <v>136</v>
      </c>
      <c r="O3" s="778"/>
      <c r="P3" s="778"/>
      <c r="Q3" s="778"/>
      <c r="R3" s="778" t="s">
        <v>22</v>
      </c>
      <c r="S3" s="778"/>
      <c r="T3" s="778"/>
      <c r="U3" s="778"/>
      <c r="V3" s="778" t="s">
        <v>24</v>
      </c>
      <c r="W3" s="778"/>
      <c r="X3" s="778"/>
      <c r="Y3" s="778"/>
    </row>
    <row r="4" spans="1:25" ht="15" customHeight="1">
      <c r="A4" s="4" t="s">
        <v>40</v>
      </c>
      <c r="B4" s="778" t="s">
        <v>29</v>
      </c>
      <c r="C4" s="778"/>
      <c r="D4" s="778" t="s">
        <v>30</v>
      </c>
      <c r="E4" s="778"/>
      <c r="F4" s="778" t="s">
        <v>29</v>
      </c>
      <c r="G4" s="778"/>
      <c r="H4" s="778" t="s">
        <v>30</v>
      </c>
      <c r="I4" s="778"/>
      <c r="J4" s="778" t="s">
        <v>29</v>
      </c>
      <c r="K4" s="778"/>
      <c r="L4" s="778" t="s">
        <v>30</v>
      </c>
      <c r="M4" s="778"/>
      <c r="N4" s="778" t="s">
        <v>29</v>
      </c>
      <c r="O4" s="778"/>
      <c r="P4" s="778" t="s">
        <v>30</v>
      </c>
      <c r="Q4" s="778"/>
      <c r="R4" s="778" t="s">
        <v>29</v>
      </c>
      <c r="S4" s="778"/>
      <c r="T4" s="778" t="s">
        <v>30</v>
      </c>
      <c r="U4" s="778"/>
      <c r="V4" s="778" t="s">
        <v>29</v>
      </c>
      <c r="W4" s="778"/>
      <c r="X4" s="778" t="s">
        <v>30</v>
      </c>
      <c r="Y4" s="778"/>
    </row>
    <row r="5" spans="1:25" ht="15" customHeight="1">
      <c r="A5" s="5"/>
      <c r="B5" s="134" t="s">
        <v>69</v>
      </c>
      <c r="C5" s="134" t="s">
        <v>31</v>
      </c>
      <c r="D5" s="134" t="s">
        <v>69</v>
      </c>
      <c r="E5" s="134" t="s">
        <v>31</v>
      </c>
      <c r="F5" s="134" t="s">
        <v>69</v>
      </c>
      <c r="G5" s="134" t="s">
        <v>31</v>
      </c>
      <c r="H5" s="134" t="s">
        <v>69</v>
      </c>
      <c r="I5" s="134" t="s">
        <v>31</v>
      </c>
      <c r="J5" s="134" t="s">
        <v>69</v>
      </c>
      <c r="K5" s="134" t="s">
        <v>31</v>
      </c>
      <c r="L5" s="134" t="s">
        <v>69</v>
      </c>
      <c r="M5" s="134" t="s">
        <v>31</v>
      </c>
      <c r="N5" s="134" t="s">
        <v>69</v>
      </c>
      <c r="O5" s="134" t="s">
        <v>31</v>
      </c>
      <c r="P5" s="134" t="s">
        <v>69</v>
      </c>
      <c r="Q5" s="134" t="s">
        <v>31</v>
      </c>
      <c r="R5" s="134" t="s">
        <v>69</v>
      </c>
      <c r="S5" s="134" t="s">
        <v>31</v>
      </c>
      <c r="T5" s="134" t="s">
        <v>69</v>
      </c>
      <c r="U5" s="134" t="s">
        <v>31</v>
      </c>
      <c r="V5" s="134" t="s">
        <v>69</v>
      </c>
      <c r="W5" s="134" t="s">
        <v>31</v>
      </c>
      <c r="X5" s="134" t="s">
        <v>69</v>
      </c>
      <c r="Y5" s="134" t="s">
        <v>31</v>
      </c>
    </row>
    <row r="6" spans="1:25" ht="6" customHeight="1">
      <c r="A6" s="291"/>
      <c r="B6" s="369"/>
      <c r="C6" s="369"/>
      <c r="D6" s="369"/>
      <c r="E6" s="369"/>
      <c r="F6" s="369"/>
      <c r="G6" s="369"/>
      <c r="H6" s="369"/>
      <c r="I6" s="369"/>
      <c r="J6" s="369"/>
      <c r="K6" s="369"/>
      <c r="L6" s="369"/>
      <c r="M6" s="369"/>
      <c r="N6" s="369"/>
      <c r="O6" s="369"/>
      <c r="P6" s="369"/>
      <c r="Q6" s="369"/>
      <c r="R6" s="369"/>
      <c r="S6" s="369"/>
      <c r="T6" s="369"/>
      <c r="U6" s="369"/>
      <c r="V6" s="369"/>
      <c r="W6" s="369"/>
      <c r="X6" s="369"/>
      <c r="Y6" s="369"/>
    </row>
    <row r="7" spans="1:25" ht="12.75" customHeight="1">
      <c r="A7" s="6">
        <v>2004</v>
      </c>
      <c r="B7" s="48">
        <v>7.3679137587309773</v>
      </c>
      <c r="C7" s="193">
        <v>100</v>
      </c>
      <c r="D7" s="48">
        <v>4.0900195128431438</v>
      </c>
      <c r="E7" s="193">
        <v>100</v>
      </c>
      <c r="F7" s="48">
        <v>1.8441180519963076</v>
      </c>
      <c r="G7" s="193">
        <v>25.029039594973923</v>
      </c>
      <c r="H7" s="48">
        <v>1.0615176433918976</v>
      </c>
      <c r="I7" s="193">
        <v>25.953852788687364</v>
      </c>
      <c r="J7" s="48">
        <v>0.18907944547914551</v>
      </c>
      <c r="K7" s="193">
        <v>2.5662548676697847</v>
      </c>
      <c r="L7" s="48">
        <v>0.47778945138514933</v>
      </c>
      <c r="M7" s="193">
        <v>11.681837944411612</v>
      </c>
      <c r="N7" s="48">
        <v>1.3081257172864158</v>
      </c>
      <c r="O7" s="193">
        <v>17.754357069343911</v>
      </c>
      <c r="P7" s="48">
        <v>1.3652809067236362</v>
      </c>
      <c r="Q7" s="193">
        <v>33.380792009341107</v>
      </c>
      <c r="R7" s="48">
        <v>3.0828305254941992</v>
      </c>
      <c r="S7" s="193">
        <v>41.841294923424492</v>
      </c>
      <c r="T7" s="48">
        <v>0.92158898175510373</v>
      </c>
      <c r="U7" s="193">
        <v>22.532630440055495</v>
      </c>
      <c r="V7" s="48">
        <v>0.95896453299354045</v>
      </c>
      <c r="W7" s="193">
        <v>13.015414734695661</v>
      </c>
      <c r="X7" s="48">
        <v>0.27624128669177572</v>
      </c>
      <c r="Y7" s="193">
        <v>6.7540334666948532</v>
      </c>
    </row>
    <row r="8" spans="1:25" ht="12.75" customHeight="1">
      <c r="A8" s="6">
        <v>2005</v>
      </c>
      <c r="B8" s="48">
        <v>7.4028649632841459</v>
      </c>
      <c r="C8" s="193">
        <v>100</v>
      </c>
      <c r="D8" s="48">
        <v>4.5719426864677386</v>
      </c>
      <c r="E8" s="193">
        <v>100</v>
      </c>
      <c r="F8" s="48">
        <v>1.9488488003571856</v>
      </c>
      <c r="G8" s="193">
        <v>26.325602452872708</v>
      </c>
      <c r="H8" s="48">
        <v>1.1501268711266459</v>
      </c>
      <c r="I8" s="193">
        <v>25.156196173037081</v>
      </c>
      <c r="J8" s="48">
        <v>0.24355638300789817</v>
      </c>
      <c r="K8" s="193">
        <v>3.2900287147727312</v>
      </c>
      <c r="L8" s="48">
        <v>0.460920072624873</v>
      </c>
      <c r="M8" s="193">
        <v>10.08149279712379</v>
      </c>
      <c r="N8" s="48">
        <v>1.2241914852094642</v>
      </c>
      <c r="O8" s="193">
        <v>16.536725866013555</v>
      </c>
      <c r="P8" s="48">
        <v>1.4674981367480329</v>
      </c>
      <c r="Q8" s="193">
        <v>32.097911924653083</v>
      </c>
      <c r="R8" s="48">
        <v>3.2067997467324973</v>
      </c>
      <c r="S8" s="193">
        <v>43.318360697340871</v>
      </c>
      <c r="T8" s="48">
        <v>1.2644218190916052</v>
      </c>
      <c r="U8" s="193">
        <v>27.656117012011176</v>
      </c>
      <c r="V8" s="48">
        <v>0.81342967468430549</v>
      </c>
      <c r="W8" s="193">
        <v>10.988038802796725</v>
      </c>
      <c r="X8" s="48">
        <v>0.25863649573891406</v>
      </c>
      <c r="Y8" s="193">
        <v>5.6570371388171408</v>
      </c>
    </row>
    <row r="9" spans="1:25" ht="12.75" customHeight="1">
      <c r="A9" s="6">
        <v>2006</v>
      </c>
      <c r="B9" s="48">
        <v>8.0314655739847947</v>
      </c>
      <c r="C9" s="193">
        <v>100</v>
      </c>
      <c r="D9" s="48">
        <v>4.6828397518701372</v>
      </c>
      <c r="E9" s="193">
        <v>100</v>
      </c>
      <c r="F9" s="48">
        <v>2.1165086054516205</v>
      </c>
      <c r="G9" s="193">
        <v>26.352707185937913</v>
      </c>
      <c r="H9" s="48">
        <v>1.3636154446338657</v>
      </c>
      <c r="I9" s="193">
        <v>29.119412939323681</v>
      </c>
      <c r="J9" s="48">
        <v>0.21625770475533673</v>
      </c>
      <c r="K9" s="193">
        <v>2.692630663273091</v>
      </c>
      <c r="L9" s="48">
        <v>0.50027918100725777</v>
      </c>
      <c r="M9" s="193">
        <v>10.683243662298427</v>
      </c>
      <c r="N9" s="48">
        <v>1.4459122504523885</v>
      </c>
      <c r="O9" s="193">
        <v>18.003093422151125</v>
      </c>
      <c r="P9" s="48">
        <v>1.4354577128615815</v>
      </c>
      <c r="Q9" s="193">
        <v>30.653573235947647</v>
      </c>
      <c r="R9" s="48">
        <v>3.4573491001882508</v>
      </c>
      <c r="S9" s="193">
        <v>43.047549271544646</v>
      </c>
      <c r="T9" s="48">
        <v>1.1415154512756023</v>
      </c>
      <c r="U9" s="193">
        <v>24.376564472865574</v>
      </c>
      <c r="V9" s="48">
        <v>0.82903980811429034</v>
      </c>
      <c r="W9" s="193">
        <v>10.322397580831117</v>
      </c>
      <c r="X9" s="48">
        <v>0.27174603763977279</v>
      </c>
      <c r="Y9" s="193">
        <v>5.8030180838720433</v>
      </c>
    </row>
    <row r="10" spans="1:25" ht="12.75" customHeight="1">
      <c r="A10" s="6">
        <v>2007</v>
      </c>
      <c r="B10" s="48">
        <v>7.4670938985277173</v>
      </c>
      <c r="C10" s="193">
        <v>100</v>
      </c>
      <c r="D10" s="48">
        <v>4.3283680062006864</v>
      </c>
      <c r="E10" s="193">
        <v>100</v>
      </c>
      <c r="F10" s="48">
        <v>2.0710351159176179</v>
      </c>
      <c r="G10" s="193">
        <v>27.735490460699346</v>
      </c>
      <c r="H10" s="48">
        <v>1.3566519026343578</v>
      </c>
      <c r="I10" s="193">
        <v>31.343266115331691</v>
      </c>
      <c r="J10" s="48">
        <v>0.20122785928764683</v>
      </c>
      <c r="K10" s="193">
        <v>2.6948617765115128</v>
      </c>
      <c r="L10" s="48">
        <v>0.51346091374480074</v>
      </c>
      <c r="M10" s="193">
        <v>11.862690811160984</v>
      </c>
      <c r="N10" s="48">
        <v>1.1378570049070507</v>
      </c>
      <c r="O10" s="193">
        <v>15.238284403138433</v>
      </c>
      <c r="P10" s="48">
        <v>1.1687092861967563</v>
      </c>
      <c r="Q10" s="193">
        <v>27.001153426014135</v>
      </c>
      <c r="R10" s="48">
        <v>3.360776221820907</v>
      </c>
      <c r="S10" s="193">
        <v>45.007820545601405</v>
      </c>
      <c r="T10" s="48">
        <v>1.1097141269566619</v>
      </c>
      <c r="U10" s="193">
        <v>25.638164901110986</v>
      </c>
      <c r="V10" s="48">
        <v>0.72945722925720513</v>
      </c>
      <c r="W10" s="193">
        <v>9.7689574976555704</v>
      </c>
      <c r="X10" s="48">
        <v>0.21395153531006708</v>
      </c>
      <c r="Y10" s="193">
        <v>4.9430070410733729</v>
      </c>
    </row>
    <row r="11" spans="1:25" ht="12.75" customHeight="1">
      <c r="A11" s="6">
        <v>2008</v>
      </c>
      <c r="B11" s="48">
        <v>6.6809915020132333</v>
      </c>
      <c r="C11" s="193">
        <v>100</v>
      </c>
      <c r="D11" s="48">
        <v>3.9576535724754933</v>
      </c>
      <c r="E11" s="193">
        <v>100</v>
      </c>
      <c r="F11" s="48">
        <v>1.8628814640980089</v>
      </c>
      <c r="G11" s="193">
        <v>27.883308391226851</v>
      </c>
      <c r="H11" s="48">
        <v>1.2018137078205604</v>
      </c>
      <c r="I11" s="193">
        <v>30.366824326891042</v>
      </c>
      <c r="J11" s="48">
        <v>0.20547697981933735</v>
      </c>
      <c r="K11" s="193">
        <v>3.0755461933669492</v>
      </c>
      <c r="L11" s="48">
        <v>0.55543364029830511</v>
      </c>
      <c r="M11" s="193">
        <v>14.03441787227688</v>
      </c>
      <c r="N11" s="48">
        <v>1.0309043421506991</v>
      </c>
      <c r="O11" s="193">
        <v>15.430409421117345</v>
      </c>
      <c r="P11" s="48">
        <v>1.13937441022371</v>
      </c>
      <c r="Q11" s="193">
        <v>28.789139558544957</v>
      </c>
      <c r="R11" s="48">
        <v>2.9908759152122717</v>
      </c>
      <c r="S11" s="193">
        <v>44.766946856780294</v>
      </c>
      <c r="T11" s="48">
        <v>0.87518120778855513</v>
      </c>
      <c r="U11" s="193">
        <v>22.113638593211522</v>
      </c>
      <c r="V11" s="48">
        <v>0.61214595667829919</v>
      </c>
      <c r="W11" s="193">
        <v>9.1625016510474033</v>
      </c>
      <c r="X11" s="48">
        <v>0.20843579704071299</v>
      </c>
      <c r="Y11" s="193">
        <v>5.2666508885550938</v>
      </c>
    </row>
    <row r="12" spans="1:25" ht="12.75" customHeight="1">
      <c r="A12" s="6">
        <v>2009</v>
      </c>
      <c r="B12" s="48">
        <v>6.677416473994267</v>
      </c>
      <c r="C12" s="193">
        <v>100</v>
      </c>
      <c r="D12" s="48">
        <v>4.2800931322059395</v>
      </c>
      <c r="E12" s="193">
        <v>100</v>
      </c>
      <c r="F12" s="48">
        <v>1.694779048666341</v>
      </c>
      <c r="G12" s="193">
        <v>25.38075998804019</v>
      </c>
      <c r="H12" s="48">
        <v>1.2067764983889844</v>
      </c>
      <c r="I12" s="193">
        <v>28.195099057739835</v>
      </c>
      <c r="J12" s="48">
        <v>0.23698496711723149</v>
      </c>
      <c r="K12" s="193">
        <v>3.5490517633607013</v>
      </c>
      <c r="L12" s="48">
        <v>0.68342152367155518</v>
      </c>
      <c r="M12" s="193">
        <v>15.967445159758078</v>
      </c>
      <c r="N12" s="48">
        <v>0.99229342567211531</v>
      </c>
      <c r="O12" s="193">
        <v>14.860439356099494</v>
      </c>
      <c r="P12" s="48">
        <v>1.250226767512554</v>
      </c>
      <c r="Q12" s="193">
        <v>29.21027017157903</v>
      </c>
      <c r="R12" s="48">
        <v>3.084498835527131</v>
      </c>
      <c r="S12" s="193">
        <v>46.192997659198866</v>
      </c>
      <c r="T12" s="48">
        <v>0.99078896887330903</v>
      </c>
      <c r="U12" s="193">
        <v>23.148771259625867</v>
      </c>
      <c r="V12" s="48">
        <v>0.6953083126987557</v>
      </c>
      <c r="W12" s="193">
        <v>10.41283429611871</v>
      </c>
      <c r="X12" s="48">
        <v>0.17067639186579683</v>
      </c>
      <c r="Y12" s="193">
        <v>3.9876793937385897</v>
      </c>
    </row>
    <row r="13" spans="1:25" ht="12.75" customHeight="1">
      <c r="A13" s="6">
        <v>2010</v>
      </c>
      <c r="B13" s="48">
        <v>6.5865395967232612</v>
      </c>
      <c r="C13" s="193">
        <v>100</v>
      </c>
      <c r="D13" s="48">
        <v>4.1493655491572783</v>
      </c>
      <c r="E13" s="193">
        <v>100</v>
      </c>
      <c r="F13" s="48">
        <v>1.7430343004641915</v>
      </c>
      <c r="G13" s="193">
        <v>26.46358189862449</v>
      </c>
      <c r="H13" s="48">
        <v>1.2588279840063552</v>
      </c>
      <c r="I13" s="193">
        <v>30.337842474785543</v>
      </c>
      <c r="J13" s="48">
        <v>0.2112251418610944</v>
      </c>
      <c r="K13" s="193">
        <v>3.2069213091222717</v>
      </c>
      <c r="L13" s="48">
        <v>0.63227953974959406</v>
      </c>
      <c r="M13" s="193">
        <v>15.237981138538345</v>
      </c>
      <c r="N13" s="48">
        <v>0.93129294096616078</v>
      </c>
      <c r="O13" s="193">
        <v>14.139335644918463</v>
      </c>
      <c r="P13" s="48">
        <v>1.1924536720247307</v>
      </c>
      <c r="Q13" s="193">
        <v>28.738216912870307</v>
      </c>
      <c r="R13" s="48">
        <v>3.1002693571230795</v>
      </c>
      <c r="S13" s="193">
        <v>47.069774827823593</v>
      </c>
      <c r="T13" s="48">
        <v>0.91494876838178907</v>
      </c>
      <c r="U13" s="193">
        <v>22.050329322457792</v>
      </c>
      <c r="V13" s="48">
        <v>0.62993230100045605</v>
      </c>
      <c r="W13" s="193">
        <v>9.5639340164878259</v>
      </c>
      <c r="X13" s="48">
        <v>0.17177616659973022</v>
      </c>
      <c r="Y13" s="193">
        <v>4.1398176315079631</v>
      </c>
    </row>
    <row r="14" spans="1:25" ht="12.75" customHeight="1">
      <c r="A14" s="6">
        <v>2011</v>
      </c>
      <c r="B14" s="48">
        <v>6.1788640954928367</v>
      </c>
      <c r="C14" s="193">
        <v>100</v>
      </c>
      <c r="D14" s="48">
        <v>3.4229859572163015</v>
      </c>
      <c r="E14" s="193">
        <v>100</v>
      </c>
      <c r="F14" s="48">
        <v>1.58141882552823</v>
      </c>
      <c r="G14" s="193">
        <v>25.594005647118756</v>
      </c>
      <c r="H14" s="48">
        <v>0.93082684941308103</v>
      </c>
      <c r="I14" s="193">
        <v>27.193417123161783</v>
      </c>
      <c r="J14" s="48">
        <v>0.23849852894338253</v>
      </c>
      <c r="K14" s="193">
        <v>3.8599089615412474</v>
      </c>
      <c r="L14" s="48">
        <v>0.632812846498221</v>
      </c>
      <c r="M14" s="193">
        <v>18.487158709025138</v>
      </c>
      <c r="N14" s="48">
        <v>0.83177208011683312</v>
      </c>
      <c r="O14" s="193">
        <v>13.461569428652234</v>
      </c>
      <c r="P14" s="48">
        <v>1.1079074451497124</v>
      </c>
      <c r="Q14" s="193">
        <v>32.366695598444807</v>
      </c>
      <c r="R14" s="48">
        <v>2.9536160867675418</v>
      </c>
      <c r="S14" s="193">
        <v>47.801926715333529</v>
      </c>
      <c r="T14" s="48">
        <v>0.60401349592370701</v>
      </c>
      <c r="U14" s="193">
        <v>17.645807008069443</v>
      </c>
      <c r="V14" s="48">
        <v>0.60064089621526129</v>
      </c>
      <c r="W14" s="193">
        <v>9.720895085771474</v>
      </c>
      <c r="X14" s="48">
        <v>0.18396871215466234</v>
      </c>
      <c r="Y14" s="193">
        <v>5.3745096957474079</v>
      </c>
    </row>
    <row r="15" spans="1:25" ht="12.75" customHeight="1">
      <c r="A15" s="6" t="s">
        <v>92</v>
      </c>
      <c r="B15" s="48">
        <v>5.7971240578190857</v>
      </c>
      <c r="C15" s="193">
        <v>100</v>
      </c>
      <c r="D15" s="48">
        <v>3.4740539100861345</v>
      </c>
      <c r="E15" s="193">
        <v>100</v>
      </c>
      <c r="F15" s="48">
        <v>1.5426648227458479</v>
      </c>
      <c r="G15" s="193">
        <v>26.610864410692088</v>
      </c>
      <c r="H15" s="48">
        <v>0.93723152965325929</v>
      </c>
      <c r="I15" s="193">
        <v>26.978036435537696</v>
      </c>
      <c r="J15" s="48">
        <v>0.23760757603849986</v>
      </c>
      <c r="K15" s="193">
        <v>4.0987147017842034</v>
      </c>
      <c r="L15" s="48">
        <v>0.60059773363639835</v>
      </c>
      <c r="M15" s="193">
        <v>17.288094807414986</v>
      </c>
      <c r="N15" s="48">
        <v>0.90708819358741299</v>
      </c>
      <c r="O15" s="193">
        <v>15.647210315672721</v>
      </c>
      <c r="P15" s="48">
        <v>1.1751395278288537</v>
      </c>
      <c r="Q15" s="193">
        <v>33.826174211548654</v>
      </c>
      <c r="R15" s="48">
        <v>2.6227729014850008</v>
      </c>
      <c r="S15" s="193">
        <v>45.24265610544316</v>
      </c>
      <c r="T15" s="48">
        <v>0.58923706622694239</v>
      </c>
      <c r="U15" s="193">
        <v>16.961080094820204</v>
      </c>
      <c r="V15" s="48">
        <v>0.52523122689551993</v>
      </c>
      <c r="W15" s="193">
        <v>9.0602033293921824</v>
      </c>
      <c r="X15" s="48">
        <v>0.19463236383862284</v>
      </c>
      <c r="Y15" s="193">
        <v>5.6024566364255755</v>
      </c>
    </row>
    <row r="16" spans="1:25" ht="12.75" customHeight="1">
      <c r="A16" s="6" t="s">
        <v>93</v>
      </c>
      <c r="B16" s="48">
        <v>5.0860149134900361</v>
      </c>
      <c r="C16" s="193">
        <v>100</v>
      </c>
      <c r="D16" s="48">
        <v>3.5847789014030256</v>
      </c>
      <c r="E16" s="193">
        <v>100</v>
      </c>
      <c r="F16" s="48">
        <v>1.23005965370879</v>
      </c>
      <c r="G16" s="193">
        <v>24.185136587905127</v>
      </c>
      <c r="H16" s="48">
        <v>0.8812896110815831</v>
      </c>
      <c r="I16" s="193">
        <v>24.584211057944476</v>
      </c>
      <c r="J16" s="48">
        <v>0.29996051487462072</v>
      </c>
      <c r="K16" s="193">
        <v>5.8977513825020829</v>
      </c>
      <c r="L16" s="48">
        <v>0.7497871348506302</v>
      </c>
      <c r="M16" s="193">
        <v>20.915854379671099</v>
      </c>
      <c r="N16" s="48">
        <v>0.85202295845841591</v>
      </c>
      <c r="O16" s="193">
        <v>16.752270155530386</v>
      </c>
      <c r="P16" s="48">
        <v>1.2949749801549186</v>
      </c>
      <c r="Q16" s="193">
        <v>36.124263609342435</v>
      </c>
      <c r="R16" s="48">
        <v>2.183048165512957</v>
      </c>
      <c r="S16" s="193">
        <v>42.9225671305581</v>
      </c>
      <c r="T16" s="48">
        <v>0.52437116703216935</v>
      </c>
      <c r="U16" s="193">
        <v>14.627712934455699</v>
      </c>
      <c r="V16" s="48">
        <v>0.52092362093526057</v>
      </c>
      <c r="W16" s="193">
        <v>10.242274743504467</v>
      </c>
      <c r="X16" s="48">
        <v>0.13435600828372168</v>
      </c>
      <c r="Y16" s="193">
        <v>3.7479580185862194</v>
      </c>
    </row>
    <row r="17" spans="1:25" s="20" customFormat="1" ht="12.75" customHeight="1">
      <c r="A17" s="6">
        <v>2013</v>
      </c>
      <c r="B17" s="48">
        <v>4.1074918352748231</v>
      </c>
      <c r="C17" s="193">
        <v>100</v>
      </c>
      <c r="D17" s="48">
        <v>2.7103294437027055</v>
      </c>
      <c r="E17" s="193">
        <v>100</v>
      </c>
      <c r="F17" s="48">
        <v>1.0401174285399102</v>
      </c>
      <c r="G17" s="193">
        <v>25.322446647549292</v>
      </c>
      <c r="H17" s="48">
        <v>0.68190308067002459</v>
      </c>
      <c r="I17" s="193">
        <v>25.159416773277769</v>
      </c>
      <c r="J17" s="48">
        <v>0.24449959187382472</v>
      </c>
      <c r="K17" s="193">
        <v>5.9525277633927614</v>
      </c>
      <c r="L17" s="48">
        <v>0.54248396311962754</v>
      </c>
      <c r="M17" s="193">
        <v>20.015425223677433</v>
      </c>
      <c r="N17" s="48">
        <v>0.63173146992653284</v>
      </c>
      <c r="O17" s="193">
        <v>15.379981148136965</v>
      </c>
      <c r="P17" s="48">
        <v>1.0538458079585791</v>
      </c>
      <c r="Q17" s="193">
        <v>38.882572390125091</v>
      </c>
      <c r="R17" s="48">
        <v>1.7042401901313911</v>
      </c>
      <c r="S17" s="193">
        <v>41.491018326451865</v>
      </c>
      <c r="T17" s="48">
        <v>0.32342870721814743</v>
      </c>
      <c r="U17" s="193">
        <v>11.933187973499511</v>
      </c>
      <c r="V17" s="48">
        <v>0.48690315480315938</v>
      </c>
      <c r="W17" s="193">
        <v>11.854026114468997</v>
      </c>
      <c r="X17" s="48">
        <v>0.10866788473631653</v>
      </c>
      <c r="Y17" s="193">
        <v>4.0093976394198174</v>
      </c>
    </row>
    <row r="18" spans="1:25" s="20" customFormat="1" ht="12.75" customHeight="1">
      <c r="A18" s="6">
        <v>2014</v>
      </c>
      <c r="B18" s="48">
        <v>4.3180267672640325</v>
      </c>
      <c r="C18" s="193">
        <v>100</v>
      </c>
      <c r="D18" s="48">
        <v>2.681189237406298</v>
      </c>
      <c r="E18" s="193">
        <v>100</v>
      </c>
      <c r="F18" s="48">
        <v>1.0953508827045095</v>
      </c>
      <c r="G18" s="193">
        <v>25.366931280014747</v>
      </c>
      <c r="H18" s="48">
        <v>0.75295698232160457</v>
      </c>
      <c r="I18" s="193">
        <v>28.082948111860713</v>
      </c>
      <c r="J18" s="48">
        <v>0.21757636989948564</v>
      </c>
      <c r="K18" s="193">
        <v>5.0387915968697277</v>
      </c>
      <c r="L18" s="48">
        <v>0.50909845752467597</v>
      </c>
      <c r="M18" s="193">
        <v>18.987785361139316</v>
      </c>
      <c r="N18" s="48">
        <v>0.63783130916042963</v>
      </c>
      <c r="O18" s="193">
        <v>14.771360705681063</v>
      </c>
      <c r="P18" s="48">
        <v>1.0517800870782474</v>
      </c>
      <c r="Q18" s="193">
        <v>39.228118344071376</v>
      </c>
      <c r="R18" s="48">
        <v>1.8320537122399749</v>
      </c>
      <c r="S18" s="193">
        <v>42.42803046357195</v>
      </c>
      <c r="T18" s="48">
        <v>0.27867067579618321</v>
      </c>
      <c r="U18" s="193">
        <v>10.393547456790513</v>
      </c>
      <c r="V18" s="48">
        <v>0.53521449325963766</v>
      </c>
      <c r="W18" s="193">
        <v>12.394885953862618</v>
      </c>
      <c r="X18" s="48">
        <v>8.868303468558944E-2</v>
      </c>
      <c r="Y18" s="193">
        <v>3.3076007261381797</v>
      </c>
    </row>
    <row r="19" spans="1:25" s="20" customFormat="1" ht="12.75" customHeight="1">
      <c r="A19" s="6">
        <v>2015</v>
      </c>
      <c r="B19" s="48">
        <v>3.6116155791442441</v>
      </c>
      <c r="C19" s="193">
        <v>100</v>
      </c>
      <c r="D19" s="48">
        <v>2.6227629932918899</v>
      </c>
      <c r="E19" s="193">
        <v>100</v>
      </c>
      <c r="F19" s="48">
        <v>1.0293054860191377</v>
      </c>
      <c r="G19" s="558">
        <f>(F19/B19)*100</f>
        <v>28.499862830446283</v>
      </c>
      <c r="H19" s="48">
        <v>0.77405942663074034</v>
      </c>
      <c r="I19" s="558">
        <f>(H19/D19)*100</f>
        <v>29.513129040272169</v>
      </c>
      <c r="J19" s="48">
        <v>0.2046060820870502</v>
      </c>
      <c r="K19" s="558">
        <f>(J19/B19)*100</f>
        <v>5.6652231557692714</v>
      </c>
      <c r="L19" s="48">
        <v>0.52431098960267031</v>
      </c>
      <c r="M19" s="558">
        <f>(L19/D19)*100</f>
        <v>19.990787995090457</v>
      </c>
      <c r="N19" s="48">
        <v>0.63998528738807958</v>
      </c>
      <c r="O19" s="558">
        <f>(N19/B19)*100</f>
        <v>17.720194006354387</v>
      </c>
      <c r="P19" s="48">
        <v>0.94402973863764239</v>
      </c>
      <c r="Q19" s="558">
        <f>(P19/D19)*100</f>
        <v>35.993711252299207</v>
      </c>
      <c r="R19" s="48">
        <v>1.3552356407241699</v>
      </c>
      <c r="S19" s="558">
        <f>(R19/B19)*100</f>
        <v>37.524360248919045</v>
      </c>
      <c r="T19" s="48">
        <v>0.25785092346525157</v>
      </c>
      <c r="U19" s="558">
        <f>(T19/D19)*100</f>
        <v>9.8312704626664331</v>
      </c>
      <c r="V19" s="48">
        <v>0.38248308292580868</v>
      </c>
      <c r="W19" s="558">
        <f>(V19/B19)*100</f>
        <v>10.590359758511074</v>
      </c>
      <c r="X19" s="48">
        <v>0.12251191495558127</v>
      </c>
      <c r="Y19" s="558">
        <f>(X19/D19)*100</f>
        <v>4.6711012496715822</v>
      </c>
    </row>
    <row r="20" spans="1:25" s="20" customFormat="1" ht="12.75" customHeight="1">
      <c r="A20" s="6">
        <v>2016</v>
      </c>
      <c r="B20" s="48">
        <v>3.3936349837586448</v>
      </c>
      <c r="C20" s="193">
        <v>100</v>
      </c>
      <c r="D20" s="48">
        <v>2.3355120053455045</v>
      </c>
      <c r="E20" s="193">
        <v>100</v>
      </c>
      <c r="F20" s="48">
        <v>0.95992779746161117</v>
      </c>
      <c r="G20" s="558">
        <v>28.286123936594855</v>
      </c>
      <c r="H20" s="48">
        <v>0.7534623927598908</v>
      </c>
      <c r="I20" s="558">
        <v>32.261122658987425</v>
      </c>
      <c r="J20" s="48">
        <v>0.19771932881986656</v>
      </c>
      <c r="K20" s="558">
        <v>5.8261813591066014</v>
      </c>
      <c r="L20" s="48">
        <v>0.45913667567101091</v>
      </c>
      <c r="M20" s="558">
        <v>19.658930231150233</v>
      </c>
      <c r="N20" s="48">
        <v>0.56839658028973039</v>
      </c>
      <c r="O20" s="558">
        <v>16.748901487931931</v>
      </c>
      <c r="P20" s="48">
        <v>0.82989356604010456</v>
      </c>
      <c r="Q20" s="558">
        <v>35.533688721815558</v>
      </c>
      <c r="R20" s="48">
        <v>1.3907736581727324</v>
      </c>
      <c r="S20" s="558">
        <v>40.981828182133221</v>
      </c>
      <c r="T20" s="48">
        <v>0.23124109755974348</v>
      </c>
      <c r="U20" s="558">
        <v>9.9010879426215901</v>
      </c>
      <c r="V20" s="48">
        <v>0.27681761901470509</v>
      </c>
      <c r="W20" s="558">
        <v>8.1569650342334032</v>
      </c>
      <c r="X20" s="48">
        <v>6.1778273314756681E-2</v>
      </c>
      <c r="Y20" s="558">
        <v>2.6451704454251992</v>
      </c>
    </row>
    <row r="21" spans="1:25" s="42" customFormat="1" ht="6" customHeight="1">
      <c r="A21" s="197"/>
      <c r="B21" s="197"/>
      <c r="C21" s="198"/>
      <c r="D21" s="198"/>
      <c r="E21" s="198"/>
      <c r="F21" s="198"/>
      <c r="G21" s="198"/>
      <c r="H21" s="198"/>
      <c r="I21" s="198"/>
      <c r="J21" s="198"/>
      <c r="K21" s="202"/>
      <c r="L21" s="129"/>
      <c r="M21" s="129"/>
      <c r="N21" s="206"/>
      <c r="O21" s="129"/>
      <c r="P21" s="129"/>
      <c r="Q21" s="129"/>
      <c r="R21" s="129"/>
      <c r="S21" s="129"/>
      <c r="T21" s="129"/>
      <c r="U21" s="129"/>
      <c r="V21" s="129"/>
      <c r="W21" s="129"/>
      <c r="X21" s="129"/>
      <c r="Y21" s="557"/>
    </row>
    <row r="22" spans="1:25" s="42" customFormat="1" ht="15" customHeight="1">
      <c r="A22" s="776" t="s">
        <v>200</v>
      </c>
      <c r="B22" s="776"/>
      <c r="C22" s="776"/>
      <c r="D22" s="776"/>
      <c r="E22" s="776"/>
      <c r="F22" s="776"/>
      <c r="G22" s="776"/>
      <c r="H22" s="776"/>
      <c r="I22" s="776"/>
      <c r="J22" s="776"/>
      <c r="K22" s="776"/>
      <c r="L22" s="776"/>
      <c r="M22" s="776"/>
      <c r="N22" s="776"/>
      <c r="O22" s="776"/>
      <c r="P22" s="776"/>
      <c r="Q22" s="776"/>
      <c r="R22" s="776"/>
      <c r="S22" s="776"/>
      <c r="T22" s="776"/>
      <c r="U22" s="776"/>
      <c r="V22" s="776"/>
      <c r="W22" s="776"/>
      <c r="X22" s="792"/>
      <c r="Y22" s="792"/>
    </row>
    <row r="23" spans="1:25" s="20" customFormat="1">
      <c r="W23" s="28"/>
    </row>
  </sheetData>
  <mergeCells count="21">
    <mergeCell ref="A22:Y22"/>
    <mergeCell ref="F4:G4"/>
    <mergeCell ref="B4:C4"/>
    <mergeCell ref="D4:E4"/>
    <mergeCell ref="V4:W4"/>
    <mergeCell ref="H4:I4"/>
    <mergeCell ref="L4:M4"/>
    <mergeCell ref="P4:Q4"/>
    <mergeCell ref="T4:U4"/>
    <mergeCell ref="J4:K4"/>
    <mergeCell ref="N4:O4"/>
    <mergeCell ref="R4:S4"/>
    <mergeCell ref="X4:Y4"/>
    <mergeCell ref="K1:N1"/>
    <mergeCell ref="A2:Y2"/>
    <mergeCell ref="F3:I3"/>
    <mergeCell ref="J3:M3"/>
    <mergeCell ref="N3:Q3"/>
    <mergeCell ref="R3:U3"/>
    <mergeCell ref="V3:Y3"/>
    <mergeCell ref="B3:E3"/>
  </mergeCells>
  <phoneticPr fontId="3" type="noConversion"/>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T64"/>
  <sheetViews>
    <sheetView zoomScaleNormal="100" workbookViewId="0">
      <pane ySplit="4" topLeftCell="A21" activePane="bottomLeft" state="frozen"/>
      <selection activeCell="A17" sqref="A17:XFD18"/>
      <selection pane="bottomLeft" activeCell="L57" sqref="L57"/>
    </sheetView>
  </sheetViews>
  <sheetFormatPr defaultColWidth="9.140625" defaultRowHeight="15"/>
  <cols>
    <col min="1" max="1" width="6.7109375" style="42" customWidth="1"/>
    <col min="2" max="17" width="8.7109375" style="42" customWidth="1"/>
    <col min="18" max="16384" width="9.140625" style="42"/>
  </cols>
  <sheetData>
    <row r="1" spans="1:17" ht="30" customHeight="1">
      <c r="A1" s="142"/>
      <c r="B1" s="143"/>
      <c r="C1" s="143"/>
      <c r="D1" s="143"/>
      <c r="E1" s="143"/>
      <c r="F1" s="143"/>
      <c r="G1" s="143"/>
      <c r="H1" s="143"/>
      <c r="I1" s="94"/>
      <c r="J1" s="94"/>
      <c r="K1" s="774" t="s">
        <v>354</v>
      </c>
      <c r="L1" s="775"/>
      <c r="M1" s="775"/>
      <c r="N1" s="94"/>
      <c r="O1" s="799" t="s">
        <v>206</v>
      </c>
      <c r="P1" s="800"/>
      <c r="Q1" s="800"/>
    </row>
    <row r="2" spans="1:17" s="189" customFormat="1" ht="30" customHeight="1">
      <c r="A2" s="786" t="s">
        <v>226</v>
      </c>
      <c r="B2" s="803"/>
      <c r="C2" s="803"/>
      <c r="D2" s="803"/>
      <c r="E2" s="803"/>
      <c r="F2" s="803"/>
      <c r="G2" s="803"/>
      <c r="H2" s="818"/>
      <c r="I2" s="818"/>
      <c r="J2" s="818"/>
      <c r="K2" s="818"/>
      <c r="L2" s="818"/>
      <c r="M2" s="818"/>
      <c r="N2" s="822"/>
      <c r="O2" s="822"/>
      <c r="P2" s="822"/>
      <c r="Q2" s="822"/>
    </row>
    <row r="3" spans="1:17" ht="42.95" customHeight="1">
      <c r="A3" s="39"/>
      <c r="B3" s="778" t="s">
        <v>155</v>
      </c>
      <c r="C3" s="778"/>
      <c r="D3" s="778" t="s">
        <v>159</v>
      </c>
      <c r="E3" s="778"/>
      <c r="F3" s="778" t="s">
        <v>162</v>
      </c>
      <c r="G3" s="778"/>
      <c r="H3" s="778" t="s">
        <v>160</v>
      </c>
      <c r="I3" s="824"/>
      <c r="J3" s="778" t="s">
        <v>161</v>
      </c>
      <c r="K3" s="824"/>
      <c r="L3" s="778" t="s">
        <v>19</v>
      </c>
      <c r="M3" s="824"/>
      <c r="N3" s="778" t="s">
        <v>158</v>
      </c>
      <c r="O3" s="824"/>
      <c r="P3" s="800" t="s">
        <v>36</v>
      </c>
      <c r="Q3" s="800"/>
    </row>
    <row r="4" spans="1:17">
      <c r="A4" s="4" t="s">
        <v>40</v>
      </c>
      <c r="B4" s="134" t="s">
        <v>29</v>
      </c>
      <c r="C4" s="134" t="s">
        <v>30</v>
      </c>
      <c r="D4" s="134" t="s">
        <v>29</v>
      </c>
      <c r="E4" s="134" t="s">
        <v>30</v>
      </c>
      <c r="F4" s="134" t="s">
        <v>29</v>
      </c>
      <c r="G4" s="134" t="s">
        <v>30</v>
      </c>
      <c r="H4" s="134" t="s">
        <v>29</v>
      </c>
      <c r="I4" s="134" t="s">
        <v>30</v>
      </c>
      <c r="J4" s="134" t="s">
        <v>29</v>
      </c>
      <c r="K4" s="134" t="s">
        <v>30</v>
      </c>
      <c r="L4" s="134" t="s">
        <v>29</v>
      </c>
      <c r="M4" s="134" t="s">
        <v>30</v>
      </c>
      <c r="N4" s="134" t="s">
        <v>29</v>
      </c>
      <c r="O4" s="134" t="s">
        <v>30</v>
      </c>
      <c r="P4" s="134" t="s">
        <v>29</v>
      </c>
      <c r="Q4" s="134" t="s">
        <v>30</v>
      </c>
    </row>
    <row r="5" spans="1:17" ht="6" customHeight="1">
      <c r="A5" s="293"/>
      <c r="B5" s="369"/>
      <c r="C5" s="369"/>
      <c r="D5" s="369"/>
      <c r="E5" s="369"/>
      <c r="F5" s="369"/>
      <c r="G5" s="369"/>
      <c r="H5" s="369"/>
      <c r="I5" s="369"/>
      <c r="J5" s="369"/>
      <c r="K5" s="369"/>
      <c r="L5" s="369"/>
      <c r="M5" s="369"/>
      <c r="N5" s="369"/>
      <c r="O5" s="369"/>
      <c r="P5" s="369"/>
      <c r="Q5" s="369"/>
    </row>
    <row r="6" spans="1:17" ht="12.75" customHeight="1">
      <c r="A6" s="6">
        <v>1972</v>
      </c>
      <c r="B6" s="80">
        <v>15</v>
      </c>
      <c r="C6" s="80">
        <v>16</v>
      </c>
      <c r="D6" s="80">
        <v>8</v>
      </c>
      <c r="E6" s="80">
        <v>4</v>
      </c>
      <c r="F6" s="80">
        <v>26</v>
      </c>
      <c r="G6" s="80">
        <v>18</v>
      </c>
      <c r="H6" s="80">
        <v>15</v>
      </c>
      <c r="I6" s="81">
        <v>14</v>
      </c>
      <c r="J6" s="80">
        <v>14</v>
      </c>
      <c r="K6" s="81">
        <v>18</v>
      </c>
      <c r="L6" s="80">
        <v>21</v>
      </c>
      <c r="M6" s="81">
        <v>30</v>
      </c>
      <c r="N6" s="80">
        <f>D6+F6</f>
        <v>34</v>
      </c>
      <c r="O6" s="80">
        <f>E6+G6</f>
        <v>22</v>
      </c>
      <c r="P6" s="80">
        <v>1</v>
      </c>
      <c r="Q6" s="81">
        <v>0</v>
      </c>
    </row>
    <row r="7" spans="1:17" ht="12.75" customHeight="1">
      <c r="A7" s="6">
        <v>1973</v>
      </c>
      <c r="B7" s="80">
        <v>16</v>
      </c>
      <c r="C7" s="80">
        <v>14</v>
      </c>
      <c r="D7" s="80">
        <v>6</v>
      </c>
      <c r="E7" s="80">
        <v>3</v>
      </c>
      <c r="F7" s="80">
        <v>25</v>
      </c>
      <c r="G7" s="80">
        <v>19</v>
      </c>
      <c r="H7" s="80">
        <v>18</v>
      </c>
      <c r="I7" s="81">
        <v>14</v>
      </c>
      <c r="J7" s="80">
        <v>13</v>
      </c>
      <c r="K7" s="81">
        <v>18</v>
      </c>
      <c r="L7" s="80">
        <v>21</v>
      </c>
      <c r="M7" s="81">
        <v>31</v>
      </c>
      <c r="N7" s="80">
        <f t="shared" ref="N7:N22" si="0">D7+F7</f>
        <v>31</v>
      </c>
      <c r="O7" s="80">
        <f t="shared" ref="O7:O22" si="1">E7+G7</f>
        <v>22</v>
      </c>
      <c r="P7" s="80">
        <v>1</v>
      </c>
      <c r="Q7" s="81">
        <v>1</v>
      </c>
    </row>
    <row r="8" spans="1:17" ht="12.75" customHeight="1">
      <c r="A8" s="6">
        <v>1974</v>
      </c>
      <c r="B8" s="80">
        <v>15</v>
      </c>
      <c r="C8" s="80">
        <v>15</v>
      </c>
      <c r="D8" s="80">
        <v>6</v>
      </c>
      <c r="E8" s="80">
        <v>2</v>
      </c>
      <c r="F8" s="80">
        <v>26</v>
      </c>
      <c r="G8" s="80">
        <v>17</v>
      </c>
      <c r="H8" s="80">
        <v>18</v>
      </c>
      <c r="I8" s="81">
        <v>13</v>
      </c>
      <c r="J8" s="80">
        <v>14</v>
      </c>
      <c r="K8" s="81">
        <v>17</v>
      </c>
      <c r="L8" s="80">
        <v>21</v>
      </c>
      <c r="M8" s="81">
        <v>35</v>
      </c>
      <c r="N8" s="80">
        <f t="shared" si="0"/>
        <v>32</v>
      </c>
      <c r="O8" s="80">
        <f t="shared" si="1"/>
        <v>19</v>
      </c>
      <c r="P8" s="80">
        <v>1</v>
      </c>
      <c r="Q8" s="81">
        <v>1</v>
      </c>
    </row>
    <row r="9" spans="1:17" ht="12.75" customHeight="1">
      <c r="A9" s="6">
        <v>1975</v>
      </c>
      <c r="B9" s="80">
        <v>15</v>
      </c>
      <c r="C9" s="80">
        <v>14</v>
      </c>
      <c r="D9" s="80">
        <v>5</v>
      </c>
      <c r="E9" s="80">
        <v>2</v>
      </c>
      <c r="F9" s="80">
        <v>26</v>
      </c>
      <c r="G9" s="80">
        <v>20</v>
      </c>
      <c r="H9" s="80">
        <v>17</v>
      </c>
      <c r="I9" s="81">
        <v>15</v>
      </c>
      <c r="J9" s="80">
        <v>13</v>
      </c>
      <c r="K9" s="81">
        <v>17</v>
      </c>
      <c r="L9" s="80">
        <v>23</v>
      </c>
      <c r="M9" s="81">
        <v>31</v>
      </c>
      <c r="N9" s="80">
        <f t="shared" si="0"/>
        <v>31</v>
      </c>
      <c r="O9" s="80">
        <f t="shared" si="1"/>
        <v>22</v>
      </c>
      <c r="P9" s="80">
        <v>1</v>
      </c>
      <c r="Q9" s="81">
        <v>1</v>
      </c>
    </row>
    <row r="10" spans="1:17" ht="12.75" customHeight="1">
      <c r="A10" s="6">
        <v>1976</v>
      </c>
      <c r="B10" s="80">
        <v>13</v>
      </c>
      <c r="C10" s="80">
        <v>14</v>
      </c>
      <c r="D10" s="80">
        <v>8</v>
      </c>
      <c r="E10" s="80">
        <v>4</v>
      </c>
      <c r="F10" s="80">
        <v>30</v>
      </c>
      <c r="G10" s="80">
        <v>21</v>
      </c>
      <c r="H10" s="80">
        <v>17</v>
      </c>
      <c r="I10" s="81">
        <v>14</v>
      </c>
      <c r="J10" s="80">
        <v>10</v>
      </c>
      <c r="K10" s="81">
        <v>16</v>
      </c>
      <c r="L10" s="80">
        <v>21</v>
      </c>
      <c r="M10" s="81">
        <v>31</v>
      </c>
      <c r="N10" s="80">
        <f t="shared" si="0"/>
        <v>38</v>
      </c>
      <c r="O10" s="80">
        <f t="shared" si="1"/>
        <v>25</v>
      </c>
      <c r="P10" s="80">
        <v>1</v>
      </c>
      <c r="Q10" s="81">
        <v>1</v>
      </c>
    </row>
    <row r="11" spans="1:17" ht="12.75" customHeight="1">
      <c r="A11" s="6">
        <v>1977</v>
      </c>
      <c r="B11" s="80">
        <v>13</v>
      </c>
      <c r="C11" s="80">
        <v>12</v>
      </c>
      <c r="D11" s="80">
        <v>9</v>
      </c>
      <c r="E11" s="80">
        <v>6</v>
      </c>
      <c r="F11" s="80">
        <v>28</v>
      </c>
      <c r="G11" s="80">
        <v>23</v>
      </c>
      <c r="H11" s="80">
        <v>16</v>
      </c>
      <c r="I11" s="81">
        <v>13</v>
      </c>
      <c r="J11" s="80">
        <v>11</v>
      </c>
      <c r="K11" s="81">
        <v>14</v>
      </c>
      <c r="L11" s="80">
        <v>22</v>
      </c>
      <c r="M11" s="81">
        <v>31</v>
      </c>
      <c r="N11" s="80">
        <f t="shared" si="0"/>
        <v>37</v>
      </c>
      <c r="O11" s="80">
        <f t="shared" si="1"/>
        <v>29</v>
      </c>
      <c r="P11" s="80">
        <v>1</v>
      </c>
      <c r="Q11" s="81">
        <v>1</v>
      </c>
    </row>
    <row r="12" spans="1:17" ht="12.75" customHeight="1">
      <c r="A12" s="6">
        <v>1978</v>
      </c>
      <c r="B12" s="80">
        <v>13</v>
      </c>
      <c r="C12" s="80">
        <v>12</v>
      </c>
      <c r="D12" s="80">
        <v>7</v>
      </c>
      <c r="E12" s="80">
        <v>4</v>
      </c>
      <c r="F12" s="80">
        <v>29</v>
      </c>
      <c r="G12" s="80">
        <v>22</v>
      </c>
      <c r="H12" s="80">
        <v>17</v>
      </c>
      <c r="I12" s="81">
        <v>16</v>
      </c>
      <c r="J12" s="80">
        <v>13</v>
      </c>
      <c r="K12" s="81">
        <v>17</v>
      </c>
      <c r="L12" s="80">
        <v>21</v>
      </c>
      <c r="M12" s="81">
        <v>29</v>
      </c>
      <c r="N12" s="80">
        <f t="shared" si="0"/>
        <v>36</v>
      </c>
      <c r="O12" s="80">
        <f t="shared" si="1"/>
        <v>26</v>
      </c>
      <c r="P12" s="80">
        <v>1</v>
      </c>
      <c r="Q12" s="81">
        <v>1</v>
      </c>
    </row>
    <row r="13" spans="1:17" ht="12.75" customHeight="1">
      <c r="A13" s="6">
        <v>1979</v>
      </c>
      <c r="B13" s="80">
        <v>15</v>
      </c>
      <c r="C13" s="81">
        <v>12</v>
      </c>
      <c r="D13" s="80">
        <v>6</v>
      </c>
      <c r="E13" s="80">
        <v>4</v>
      </c>
      <c r="F13" s="80">
        <v>29</v>
      </c>
      <c r="G13" s="81">
        <v>26</v>
      </c>
      <c r="H13" s="80">
        <v>19</v>
      </c>
      <c r="I13" s="81">
        <v>15</v>
      </c>
      <c r="J13" s="80">
        <v>11</v>
      </c>
      <c r="K13" s="81">
        <v>14</v>
      </c>
      <c r="L13" s="80">
        <v>20</v>
      </c>
      <c r="M13" s="81">
        <v>29</v>
      </c>
      <c r="N13" s="80">
        <f t="shared" si="0"/>
        <v>35</v>
      </c>
      <c r="O13" s="80">
        <f t="shared" si="1"/>
        <v>30</v>
      </c>
      <c r="P13" s="80">
        <v>1</v>
      </c>
      <c r="Q13" s="81">
        <v>0</v>
      </c>
    </row>
    <row r="14" spans="1:17" ht="12.75" customHeight="1">
      <c r="A14" s="6">
        <v>1980</v>
      </c>
      <c r="B14" s="80">
        <v>15</v>
      </c>
      <c r="C14" s="81">
        <v>15</v>
      </c>
      <c r="D14" s="80">
        <v>4</v>
      </c>
      <c r="E14" s="80">
        <v>3</v>
      </c>
      <c r="F14" s="80">
        <v>22</v>
      </c>
      <c r="G14" s="81">
        <v>17</v>
      </c>
      <c r="H14" s="80">
        <v>19</v>
      </c>
      <c r="I14" s="81">
        <v>15</v>
      </c>
      <c r="J14" s="80">
        <v>11</v>
      </c>
      <c r="K14" s="81">
        <v>16</v>
      </c>
      <c r="L14" s="80">
        <v>20</v>
      </c>
      <c r="M14" s="81">
        <v>34</v>
      </c>
      <c r="N14" s="80">
        <f t="shared" si="0"/>
        <v>26</v>
      </c>
      <c r="O14" s="80">
        <f t="shared" si="1"/>
        <v>20</v>
      </c>
      <c r="P14" s="80">
        <v>1</v>
      </c>
      <c r="Q14" s="81">
        <v>0</v>
      </c>
    </row>
    <row r="15" spans="1:17" ht="12.75" customHeight="1">
      <c r="A15" s="6">
        <v>1981</v>
      </c>
      <c r="B15" s="80">
        <v>22</v>
      </c>
      <c r="C15" s="81">
        <v>21</v>
      </c>
      <c r="D15" s="80">
        <v>3</v>
      </c>
      <c r="E15" s="80">
        <v>2</v>
      </c>
      <c r="F15" s="80">
        <v>18</v>
      </c>
      <c r="G15" s="81">
        <v>14</v>
      </c>
      <c r="H15" s="80">
        <v>19</v>
      </c>
      <c r="I15" s="81">
        <v>14</v>
      </c>
      <c r="J15" s="80">
        <v>14</v>
      </c>
      <c r="K15" s="81">
        <v>14</v>
      </c>
      <c r="L15" s="80">
        <v>23</v>
      </c>
      <c r="M15" s="81">
        <v>34</v>
      </c>
      <c r="N15" s="80">
        <f t="shared" si="0"/>
        <v>21</v>
      </c>
      <c r="O15" s="80">
        <f t="shared" si="1"/>
        <v>16</v>
      </c>
      <c r="P15" s="80">
        <v>1</v>
      </c>
      <c r="Q15" s="81">
        <v>0</v>
      </c>
    </row>
    <row r="16" spans="1:17" ht="12.75" customHeight="1">
      <c r="A16" s="6">
        <v>1982</v>
      </c>
      <c r="B16" s="80">
        <v>25</v>
      </c>
      <c r="C16" s="81">
        <v>23</v>
      </c>
      <c r="D16" s="80">
        <v>4</v>
      </c>
      <c r="E16" s="80">
        <v>2</v>
      </c>
      <c r="F16" s="80">
        <v>19</v>
      </c>
      <c r="G16" s="81">
        <v>14</v>
      </c>
      <c r="H16" s="80">
        <v>16</v>
      </c>
      <c r="I16" s="81">
        <v>14</v>
      </c>
      <c r="J16" s="80">
        <v>13</v>
      </c>
      <c r="K16" s="81">
        <v>14</v>
      </c>
      <c r="L16" s="80">
        <v>23</v>
      </c>
      <c r="M16" s="81">
        <v>33</v>
      </c>
      <c r="N16" s="80">
        <f t="shared" si="0"/>
        <v>23</v>
      </c>
      <c r="O16" s="80">
        <f t="shared" si="1"/>
        <v>16</v>
      </c>
      <c r="P16" s="80">
        <v>1</v>
      </c>
      <c r="Q16" s="81">
        <v>0</v>
      </c>
    </row>
    <row r="17" spans="1:20" ht="12.75" customHeight="1">
      <c r="A17" s="6">
        <v>1983</v>
      </c>
      <c r="B17" s="190" t="s">
        <v>37</v>
      </c>
      <c r="C17" s="190" t="s">
        <v>37</v>
      </c>
      <c r="D17" s="190" t="s">
        <v>37</v>
      </c>
      <c r="E17" s="190" t="s">
        <v>37</v>
      </c>
      <c r="F17" s="80">
        <v>22</v>
      </c>
      <c r="G17" s="81">
        <v>18</v>
      </c>
      <c r="H17" s="190" t="s">
        <v>37</v>
      </c>
      <c r="I17" s="190" t="s">
        <v>37</v>
      </c>
      <c r="J17" s="190" t="s">
        <v>37</v>
      </c>
      <c r="K17" s="190" t="s">
        <v>37</v>
      </c>
      <c r="L17" s="190" t="s">
        <v>37</v>
      </c>
      <c r="M17" s="190" t="s">
        <v>37</v>
      </c>
      <c r="N17" s="190" t="s">
        <v>37</v>
      </c>
      <c r="O17" s="190" t="s">
        <v>37</v>
      </c>
      <c r="P17" s="190" t="s">
        <v>37</v>
      </c>
      <c r="Q17" s="191" t="s">
        <v>37</v>
      </c>
    </row>
    <row r="18" spans="1:20" ht="12.75" customHeight="1">
      <c r="A18" s="6">
        <v>1984</v>
      </c>
      <c r="B18" s="190" t="s">
        <v>38</v>
      </c>
      <c r="C18" s="190" t="s">
        <v>38</v>
      </c>
      <c r="D18" s="190" t="s">
        <v>38</v>
      </c>
      <c r="E18" s="190" t="s">
        <v>38</v>
      </c>
      <c r="F18" s="190" t="s">
        <v>38</v>
      </c>
      <c r="G18" s="190" t="s">
        <v>38</v>
      </c>
      <c r="H18" s="190" t="s">
        <v>38</v>
      </c>
      <c r="I18" s="190" t="s">
        <v>38</v>
      </c>
      <c r="J18" s="190" t="s">
        <v>38</v>
      </c>
      <c r="K18" s="190" t="s">
        <v>38</v>
      </c>
      <c r="L18" s="190" t="s">
        <v>38</v>
      </c>
      <c r="M18" s="190" t="s">
        <v>38</v>
      </c>
      <c r="N18" s="190" t="s">
        <v>38</v>
      </c>
      <c r="O18" s="190" t="s">
        <v>38</v>
      </c>
      <c r="P18" s="190" t="s">
        <v>38</v>
      </c>
      <c r="Q18" s="190" t="s">
        <v>38</v>
      </c>
    </row>
    <row r="19" spans="1:20" ht="12.75" customHeight="1">
      <c r="A19" s="6">
        <v>1985</v>
      </c>
      <c r="B19" s="190" t="s">
        <v>38</v>
      </c>
      <c r="C19" s="190" t="s">
        <v>38</v>
      </c>
      <c r="D19" s="190" t="s">
        <v>38</v>
      </c>
      <c r="E19" s="190" t="s">
        <v>38</v>
      </c>
      <c r="F19" s="190" t="s">
        <v>38</v>
      </c>
      <c r="G19" s="190" t="s">
        <v>38</v>
      </c>
      <c r="H19" s="190" t="s">
        <v>38</v>
      </c>
      <c r="I19" s="190" t="s">
        <v>38</v>
      </c>
      <c r="J19" s="190" t="s">
        <v>38</v>
      </c>
      <c r="K19" s="190" t="s">
        <v>38</v>
      </c>
      <c r="L19" s="190" t="s">
        <v>38</v>
      </c>
      <c r="M19" s="190" t="s">
        <v>38</v>
      </c>
      <c r="N19" s="190" t="s">
        <v>38</v>
      </c>
      <c r="O19" s="190" t="s">
        <v>38</v>
      </c>
      <c r="P19" s="190" t="s">
        <v>38</v>
      </c>
      <c r="Q19" s="190" t="s">
        <v>38</v>
      </c>
    </row>
    <row r="20" spans="1:20" ht="12.75" customHeight="1">
      <c r="A20" s="6">
        <v>1986</v>
      </c>
      <c r="B20" s="80">
        <v>22</v>
      </c>
      <c r="C20" s="81">
        <v>26</v>
      </c>
      <c r="D20" s="80">
        <v>3</v>
      </c>
      <c r="E20" s="80">
        <v>1</v>
      </c>
      <c r="F20" s="81">
        <v>20</v>
      </c>
      <c r="G20" s="192">
        <v>13</v>
      </c>
      <c r="H20" s="80">
        <v>18</v>
      </c>
      <c r="I20" s="192">
        <v>13</v>
      </c>
      <c r="J20" s="81">
        <v>14</v>
      </c>
      <c r="K20" s="81">
        <v>14</v>
      </c>
      <c r="L20" s="81">
        <v>23</v>
      </c>
      <c r="M20" s="81">
        <v>33</v>
      </c>
      <c r="N20" s="80">
        <f t="shared" si="0"/>
        <v>23</v>
      </c>
      <c r="O20" s="80">
        <f t="shared" si="1"/>
        <v>14</v>
      </c>
      <c r="P20" s="80">
        <v>1</v>
      </c>
      <c r="Q20" s="80">
        <v>1</v>
      </c>
    </row>
    <row r="21" spans="1:20" ht="12.75" customHeight="1">
      <c r="A21" s="6">
        <v>1987</v>
      </c>
      <c r="B21" s="80">
        <v>23</v>
      </c>
      <c r="C21" s="81">
        <v>24</v>
      </c>
      <c r="D21" s="80">
        <v>3</v>
      </c>
      <c r="E21" s="80">
        <v>2</v>
      </c>
      <c r="F21" s="81">
        <v>19</v>
      </c>
      <c r="G21" s="192">
        <v>13</v>
      </c>
      <c r="H21" s="80">
        <v>17</v>
      </c>
      <c r="I21" s="192">
        <v>13</v>
      </c>
      <c r="J21" s="81">
        <v>13</v>
      </c>
      <c r="K21" s="81">
        <v>13</v>
      </c>
      <c r="L21" s="81">
        <v>24</v>
      </c>
      <c r="M21" s="81">
        <v>35</v>
      </c>
      <c r="N21" s="80">
        <f t="shared" si="0"/>
        <v>22</v>
      </c>
      <c r="O21" s="80">
        <f t="shared" si="1"/>
        <v>15</v>
      </c>
      <c r="P21" s="80">
        <v>1</v>
      </c>
      <c r="Q21" s="80">
        <v>1</v>
      </c>
    </row>
    <row r="22" spans="1:20" ht="12.75" customHeight="1">
      <c r="A22" s="6">
        <v>1988</v>
      </c>
      <c r="B22" s="80">
        <v>26</v>
      </c>
      <c r="C22" s="81">
        <v>29</v>
      </c>
      <c r="D22" s="80">
        <v>3</v>
      </c>
      <c r="E22" s="84">
        <v>2</v>
      </c>
      <c r="F22" s="81">
        <v>20</v>
      </c>
      <c r="G22" s="80">
        <v>14</v>
      </c>
      <c r="H22" s="80">
        <v>17</v>
      </c>
      <c r="I22" s="80">
        <v>14</v>
      </c>
      <c r="J22" s="81">
        <v>12</v>
      </c>
      <c r="K22" s="81">
        <v>12</v>
      </c>
      <c r="L22" s="81">
        <v>22</v>
      </c>
      <c r="M22" s="81">
        <v>29</v>
      </c>
      <c r="N22" s="80">
        <f t="shared" si="0"/>
        <v>23</v>
      </c>
      <c r="O22" s="80">
        <f t="shared" si="1"/>
        <v>16</v>
      </c>
      <c r="P22" s="80">
        <v>1</v>
      </c>
      <c r="Q22" s="80">
        <v>1</v>
      </c>
    </row>
    <row r="23" spans="1:20" ht="12.75" customHeight="1">
      <c r="A23" s="6">
        <v>1989</v>
      </c>
      <c r="B23" s="82">
        <v>24.536322845334531</v>
      </c>
      <c r="C23" s="82">
        <v>28.730443854238409</v>
      </c>
      <c r="D23" s="82">
        <v>3.3860364621186121</v>
      </c>
      <c r="E23" s="82">
        <v>1.6332901995195432</v>
      </c>
      <c r="F23" s="82">
        <v>22.161804075532388</v>
      </c>
      <c r="G23" s="82">
        <v>15.342291102419832</v>
      </c>
      <c r="H23" s="82">
        <v>18.101038810885921</v>
      </c>
      <c r="I23" s="82">
        <v>14.113854736266127</v>
      </c>
      <c r="J23" s="82">
        <v>12.377336378174595</v>
      </c>
      <c r="K23" s="82">
        <v>11.284407176311408</v>
      </c>
      <c r="L23" s="82">
        <v>19.102062052969444</v>
      </c>
      <c r="M23" s="82">
        <v>28.189943616360253</v>
      </c>
      <c r="N23" s="82">
        <v>25.547840537650998</v>
      </c>
      <c r="O23" s="82">
        <v>16.975581301939375</v>
      </c>
      <c r="P23" s="82">
        <v>0.33539937498545747</v>
      </c>
      <c r="Q23" s="82">
        <v>0.70576931488471695</v>
      </c>
      <c r="R23" s="40"/>
      <c r="S23" s="40"/>
      <c r="T23" s="41"/>
    </row>
    <row r="24" spans="1:20" ht="12.75" customHeight="1">
      <c r="A24" s="6">
        <v>1990</v>
      </c>
      <c r="B24" s="82">
        <v>24.639731527248717</v>
      </c>
      <c r="C24" s="82">
        <v>24.806373931746752</v>
      </c>
      <c r="D24" s="82">
        <v>3.2088675544656025</v>
      </c>
      <c r="E24" s="82">
        <v>1.902064430710513</v>
      </c>
      <c r="F24" s="82">
        <v>22.787659621728494</v>
      </c>
      <c r="G24" s="82">
        <v>17.365973432194753</v>
      </c>
      <c r="H24" s="82">
        <v>17.101809828934726</v>
      </c>
      <c r="I24" s="82">
        <v>16.800903122593077</v>
      </c>
      <c r="J24" s="82">
        <v>11.035271998475494</v>
      </c>
      <c r="K24" s="82">
        <v>13.008421970924569</v>
      </c>
      <c r="L24" s="82">
        <v>20.659467884583293</v>
      </c>
      <c r="M24" s="82">
        <v>25.711659586408519</v>
      </c>
      <c r="N24" s="82">
        <v>25.996527176194096</v>
      </c>
      <c r="O24" s="82">
        <v>19.268037862905267</v>
      </c>
      <c r="P24" s="82">
        <v>0.56719158456785734</v>
      </c>
      <c r="Q24" s="82">
        <v>0.40460352542438688</v>
      </c>
      <c r="R24" s="40"/>
      <c r="S24" s="40"/>
      <c r="T24" s="41"/>
    </row>
    <row r="25" spans="1:20" ht="12.75" customHeight="1">
      <c r="A25" s="6">
        <v>1991</v>
      </c>
      <c r="B25" s="82">
        <v>19.242032538305185</v>
      </c>
      <c r="C25" s="82">
        <v>21.412556451618006</v>
      </c>
      <c r="D25" s="82">
        <v>2.8001154123952219</v>
      </c>
      <c r="E25" s="82">
        <v>1.6816111893210073</v>
      </c>
      <c r="F25" s="82">
        <v>26.300779610549327</v>
      </c>
      <c r="G25" s="82">
        <v>17.765036382104029</v>
      </c>
      <c r="H25" s="82">
        <v>17.751719939806055</v>
      </c>
      <c r="I25" s="82">
        <v>15.731003173949132</v>
      </c>
      <c r="J25" s="82">
        <v>11.767763880016455</v>
      </c>
      <c r="K25" s="82">
        <v>13.781580283058965</v>
      </c>
      <c r="L25" s="82">
        <v>21.495344680226275</v>
      </c>
      <c r="M25" s="82">
        <v>29.078059794247274</v>
      </c>
      <c r="N25" s="82">
        <v>29.100895022944549</v>
      </c>
      <c r="O25" s="82">
        <v>19.446647571425036</v>
      </c>
      <c r="P25" s="82">
        <v>0.64224393870349383</v>
      </c>
      <c r="Q25" s="82">
        <v>0.55015272570052709</v>
      </c>
      <c r="R25" s="40"/>
      <c r="S25" s="40"/>
      <c r="T25" s="41"/>
    </row>
    <row r="26" spans="1:20" ht="12.75" customHeight="1">
      <c r="A26" s="6">
        <v>1992</v>
      </c>
      <c r="B26" s="82">
        <v>17.419235456500559</v>
      </c>
      <c r="C26" s="82">
        <v>19.422991291241264</v>
      </c>
      <c r="D26" s="82">
        <v>4.3660794117358277</v>
      </c>
      <c r="E26" s="82">
        <v>1.5382799762780275</v>
      </c>
      <c r="F26" s="82">
        <v>24.655565401794995</v>
      </c>
      <c r="G26" s="82">
        <v>17.927988119137222</v>
      </c>
      <c r="H26" s="82">
        <v>18.824377661611859</v>
      </c>
      <c r="I26" s="82">
        <v>16.560703669462672</v>
      </c>
      <c r="J26" s="82">
        <v>12.669588706532044</v>
      </c>
      <c r="K26" s="82">
        <v>13.258955956678403</v>
      </c>
      <c r="L26" s="82">
        <v>21.264458307866114</v>
      </c>
      <c r="M26" s="82">
        <v>30.720989110199891</v>
      </c>
      <c r="N26" s="82">
        <v>29.021644813530823</v>
      </c>
      <c r="O26" s="82">
        <v>19.466268095415248</v>
      </c>
      <c r="P26" s="82">
        <v>0.80069505396503959</v>
      </c>
      <c r="Q26" s="82">
        <v>0.57009187699838015</v>
      </c>
      <c r="R26" s="40"/>
      <c r="S26" s="40"/>
      <c r="T26" s="41"/>
    </row>
    <row r="27" spans="1:20" ht="12.75" customHeight="1">
      <c r="A27" s="6">
        <v>1993</v>
      </c>
      <c r="B27" s="82">
        <v>16.886473211652589</v>
      </c>
      <c r="C27" s="82">
        <v>19.922189110481689</v>
      </c>
      <c r="D27" s="82">
        <v>4.2506275358664718</v>
      </c>
      <c r="E27" s="82">
        <v>1.8152162762594342</v>
      </c>
      <c r="F27" s="82">
        <v>24.69781838445391</v>
      </c>
      <c r="G27" s="82">
        <v>19.989590141330211</v>
      </c>
      <c r="H27" s="82">
        <v>19.419566014973597</v>
      </c>
      <c r="I27" s="82">
        <v>15.399533134039517</v>
      </c>
      <c r="J27" s="82">
        <v>12.163632781230641</v>
      </c>
      <c r="K27" s="82">
        <v>13.029173507613873</v>
      </c>
      <c r="L27" s="82">
        <v>21.019594938383641</v>
      </c>
      <c r="M27" s="82">
        <v>28.384980941250877</v>
      </c>
      <c r="N27" s="82">
        <v>28.948445920320381</v>
      </c>
      <c r="O27" s="82">
        <v>21.804806417589646</v>
      </c>
      <c r="P27" s="82">
        <v>1.5622871334448616</v>
      </c>
      <c r="Q27" s="82">
        <v>1.4593168890256509</v>
      </c>
      <c r="R27" s="40"/>
      <c r="S27" s="40"/>
      <c r="T27" s="41"/>
    </row>
    <row r="28" spans="1:20" ht="12.75" customHeight="1">
      <c r="A28" s="6">
        <v>1994</v>
      </c>
      <c r="B28" s="82">
        <v>17.592695674274729</v>
      </c>
      <c r="C28" s="82">
        <v>19.326125649211495</v>
      </c>
      <c r="D28" s="82">
        <v>4.4748457884036945</v>
      </c>
      <c r="E28" s="82">
        <v>2.4356202902710273</v>
      </c>
      <c r="F28" s="82">
        <v>25.967978150614766</v>
      </c>
      <c r="G28" s="82">
        <v>20.508632178589536</v>
      </c>
      <c r="H28" s="82">
        <v>17.587891883599671</v>
      </c>
      <c r="I28" s="82">
        <v>15.686783933987861</v>
      </c>
      <c r="J28" s="82">
        <v>12.070786262283665</v>
      </c>
      <c r="K28" s="82">
        <v>13.392776890925246</v>
      </c>
      <c r="L28" s="82">
        <v>20.285834817050187</v>
      </c>
      <c r="M28" s="82">
        <v>27.0478500664879</v>
      </c>
      <c r="N28" s="82">
        <v>30.44282393901846</v>
      </c>
      <c r="O28" s="82">
        <v>22.944252468860565</v>
      </c>
      <c r="P28" s="82">
        <v>2.0199674237710123</v>
      </c>
      <c r="Q28" s="82">
        <v>1.6022109905318656</v>
      </c>
      <c r="R28" s="40"/>
      <c r="S28" s="40"/>
      <c r="T28" s="41"/>
    </row>
    <row r="29" spans="1:20" ht="12.75" customHeight="1">
      <c r="A29" s="6">
        <v>1995</v>
      </c>
      <c r="B29" s="82">
        <v>21.386583260259712</v>
      </c>
      <c r="C29" s="82">
        <v>19.30421513421706</v>
      </c>
      <c r="D29" s="82">
        <v>4.3857025746232372</v>
      </c>
      <c r="E29" s="82">
        <v>2.5917288815496113</v>
      </c>
      <c r="F29" s="82">
        <v>23.96827054395845</v>
      </c>
      <c r="G29" s="82">
        <v>21.576789293309094</v>
      </c>
      <c r="H29" s="82">
        <v>18.407845598489576</v>
      </c>
      <c r="I29" s="82">
        <v>16.524430733600003</v>
      </c>
      <c r="J29" s="82">
        <v>12.486599122714704</v>
      </c>
      <c r="K29" s="82">
        <v>13.500255969148544</v>
      </c>
      <c r="L29" s="82">
        <v>17.622134115059325</v>
      </c>
      <c r="M29" s="82">
        <v>24.909342228840398</v>
      </c>
      <c r="N29" s="82">
        <v>28.353973118581688</v>
      </c>
      <c r="O29" s="82">
        <v>24.168518174858704</v>
      </c>
      <c r="P29" s="82">
        <v>1.7428647849005257</v>
      </c>
      <c r="Q29" s="82">
        <v>1.5932377593348213</v>
      </c>
      <c r="R29" s="40"/>
      <c r="S29" s="40"/>
      <c r="T29" s="41"/>
    </row>
    <row r="30" spans="1:20" ht="12.75" customHeight="1">
      <c r="A30" s="6">
        <v>1996</v>
      </c>
      <c r="B30" s="82">
        <v>20.308636664606897</v>
      </c>
      <c r="C30" s="82">
        <v>18.939780687575784</v>
      </c>
      <c r="D30" s="82">
        <v>4.5459120591527169</v>
      </c>
      <c r="E30" s="82">
        <v>2.3207878526313381</v>
      </c>
      <c r="F30" s="82">
        <v>25.408329773812468</v>
      </c>
      <c r="G30" s="82">
        <v>18.291382722606954</v>
      </c>
      <c r="H30" s="82">
        <v>17.835280679364523</v>
      </c>
      <c r="I30" s="82">
        <v>17.723730103225847</v>
      </c>
      <c r="J30" s="82">
        <v>11.382812374974547</v>
      </c>
      <c r="K30" s="82">
        <v>14.65603658797631</v>
      </c>
      <c r="L30" s="82">
        <v>18.230953580337605</v>
      </c>
      <c r="M30" s="82">
        <v>25.792152344538184</v>
      </c>
      <c r="N30" s="82">
        <v>29.954241832965184</v>
      </c>
      <c r="O30" s="82">
        <v>20.612170575238292</v>
      </c>
      <c r="P30" s="82">
        <v>2.2880748677542782</v>
      </c>
      <c r="Q30" s="82">
        <v>2.2761297014372066</v>
      </c>
      <c r="R30" s="40"/>
      <c r="S30" s="40"/>
      <c r="T30" s="41"/>
    </row>
    <row r="31" spans="1:20" ht="12.75" customHeight="1">
      <c r="A31" s="6">
        <v>1997</v>
      </c>
      <c r="B31" s="82">
        <v>19.76791016043315</v>
      </c>
      <c r="C31" s="82">
        <v>18.151805381396851</v>
      </c>
      <c r="D31" s="82">
        <v>4.4916356220381903</v>
      </c>
      <c r="E31" s="82">
        <v>2.557312221149616</v>
      </c>
      <c r="F31" s="82">
        <v>24.731075646742422</v>
      </c>
      <c r="G31" s="82">
        <v>19.843894417650233</v>
      </c>
      <c r="H31" s="82">
        <v>18.422367857540461</v>
      </c>
      <c r="I31" s="82">
        <v>17.722497701300739</v>
      </c>
      <c r="J31" s="82">
        <v>11.051154955526963</v>
      </c>
      <c r="K31" s="82">
        <v>12.795416137282112</v>
      </c>
      <c r="L31" s="82">
        <v>20.624979604162888</v>
      </c>
      <c r="M31" s="82">
        <v>28.138329198966584</v>
      </c>
      <c r="N31" s="82">
        <v>29.222711268780614</v>
      </c>
      <c r="O31" s="82">
        <v>22.401206638799849</v>
      </c>
      <c r="P31" s="82">
        <v>0.91087615355163243</v>
      </c>
      <c r="Q31" s="82">
        <v>0.79074494225587555</v>
      </c>
      <c r="R31" s="40"/>
      <c r="S31" s="40"/>
      <c r="T31" s="41"/>
    </row>
    <row r="32" spans="1:20" ht="12.75" customHeight="1">
      <c r="A32" s="6">
        <v>1998</v>
      </c>
      <c r="B32" s="82">
        <v>23.962391228801117</v>
      </c>
      <c r="C32" s="82">
        <v>20.537380937344434</v>
      </c>
      <c r="D32" s="82">
        <v>3.7397155427979327</v>
      </c>
      <c r="E32" s="82">
        <v>2.7779028629052549</v>
      </c>
      <c r="F32" s="82">
        <v>25.974963196283312</v>
      </c>
      <c r="G32" s="82">
        <v>18.636369931514043</v>
      </c>
      <c r="H32" s="82">
        <v>18.48665224988434</v>
      </c>
      <c r="I32" s="82">
        <v>16.769972903396674</v>
      </c>
      <c r="J32" s="82">
        <v>11.070525542339025</v>
      </c>
      <c r="K32" s="82">
        <v>14.438623960004247</v>
      </c>
      <c r="L32" s="82">
        <v>15.528159817621187</v>
      </c>
      <c r="M32" s="82">
        <v>26.324200733393322</v>
      </c>
      <c r="N32" s="82">
        <v>29.714678739081243</v>
      </c>
      <c r="O32" s="82">
        <v>21.414272794419297</v>
      </c>
      <c r="P32" s="82">
        <v>1.237592422268724</v>
      </c>
      <c r="Q32" s="82">
        <v>0.5155486714389198</v>
      </c>
      <c r="R32" s="40"/>
      <c r="S32" s="40"/>
      <c r="T32" s="41"/>
    </row>
    <row r="33" spans="1:20" ht="12.75" customHeight="1">
      <c r="A33" s="6">
        <v>1999</v>
      </c>
      <c r="B33" s="82">
        <v>26.427033589935633</v>
      </c>
      <c r="C33" s="82">
        <v>22.428992090736354</v>
      </c>
      <c r="D33" s="82">
        <v>4.6612850622518405</v>
      </c>
      <c r="E33" s="82">
        <v>2.4656983939497028</v>
      </c>
      <c r="F33" s="82">
        <v>24.673046023789411</v>
      </c>
      <c r="G33" s="82">
        <v>20.014249419560031</v>
      </c>
      <c r="H33" s="82">
        <v>17.08618070915751</v>
      </c>
      <c r="I33" s="82">
        <v>17.265240035908761</v>
      </c>
      <c r="J33" s="82">
        <v>10.08338743185012</v>
      </c>
      <c r="K33" s="82">
        <v>12.716811412354811</v>
      </c>
      <c r="L33" s="82">
        <v>16.450078672302769</v>
      </c>
      <c r="M33" s="82">
        <v>24.676623631927519</v>
      </c>
      <c r="N33" s="82">
        <v>29.334331086041253</v>
      </c>
      <c r="O33" s="82">
        <v>22.479947813509732</v>
      </c>
      <c r="P33" s="82">
        <v>0.61898851071589467</v>
      </c>
      <c r="Q33" s="82">
        <v>0.43238501556400594</v>
      </c>
      <c r="R33" s="40"/>
      <c r="S33" s="40"/>
      <c r="T33" s="41"/>
    </row>
    <row r="34" spans="1:20" ht="12.75" customHeight="1">
      <c r="A34" s="6">
        <v>2000</v>
      </c>
      <c r="B34" s="82">
        <v>22.646627327318637</v>
      </c>
      <c r="C34" s="82">
        <v>20.35805771991015</v>
      </c>
      <c r="D34" s="82">
        <v>5.7643905147006445</v>
      </c>
      <c r="E34" s="82">
        <v>2.3404697494630105</v>
      </c>
      <c r="F34" s="82">
        <v>27.122191464094819</v>
      </c>
      <c r="G34" s="82">
        <v>21.002076629647682</v>
      </c>
      <c r="H34" s="82">
        <v>17.139977750453102</v>
      </c>
      <c r="I34" s="82">
        <v>16.127737617855484</v>
      </c>
      <c r="J34" s="82">
        <v>11.240568509120711</v>
      </c>
      <c r="K34" s="82">
        <v>15.97883902468439</v>
      </c>
      <c r="L34" s="82">
        <v>15.275184153386851</v>
      </c>
      <c r="M34" s="82">
        <v>23.744152547648934</v>
      </c>
      <c r="N34" s="82">
        <v>32.886581978795462</v>
      </c>
      <c r="O34" s="82">
        <v>23.342546379110694</v>
      </c>
      <c r="P34" s="82">
        <v>0.81106028092263216</v>
      </c>
      <c r="Q34" s="82">
        <v>0.44866671078773951</v>
      </c>
    </row>
    <row r="35" spans="1:20" ht="12.75" customHeight="1">
      <c r="A35" s="6">
        <v>2001</v>
      </c>
      <c r="B35" s="82">
        <v>23.929781879244157</v>
      </c>
      <c r="C35" s="82">
        <v>19.96801084389428</v>
      </c>
      <c r="D35" s="82">
        <v>5.6079486993062684</v>
      </c>
      <c r="E35" s="82">
        <v>2.7630155078588743</v>
      </c>
      <c r="F35" s="82">
        <v>25.444243525236182</v>
      </c>
      <c r="G35" s="82">
        <v>22.798173195455611</v>
      </c>
      <c r="H35" s="82">
        <v>17.239567722725425</v>
      </c>
      <c r="I35" s="82">
        <v>14.853028655048355</v>
      </c>
      <c r="J35" s="82">
        <v>9.875970701720485</v>
      </c>
      <c r="K35" s="82">
        <v>14.085445840053859</v>
      </c>
      <c r="L35" s="82">
        <v>16.659455968458698</v>
      </c>
      <c r="M35" s="82">
        <v>24.605902119105519</v>
      </c>
      <c r="N35" s="82">
        <v>31.052192224542452</v>
      </c>
      <c r="O35" s="82">
        <v>25.561188703314485</v>
      </c>
      <c r="P35" s="82">
        <v>1.2430315033022106</v>
      </c>
      <c r="Q35" s="82">
        <v>0.9264238385806145</v>
      </c>
    </row>
    <row r="36" spans="1:20" ht="12.75" customHeight="1">
      <c r="A36" s="6">
        <v>2002</v>
      </c>
      <c r="B36" s="82">
        <v>26.073191848877542</v>
      </c>
      <c r="C36" s="82">
        <v>23.252079519183251</v>
      </c>
      <c r="D36" s="82">
        <v>5.8834303786014894</v>
      </c>
      <c r="E36" s="82">
        <v>3.5332351307462559</v>
      </c>
      <c r="F36" s="82">
        <v>23.042589424489925</v>
      </c>
      <c r="G36" s="82">
        <v>21.837159441166197</v>
      </c>
      <c r="H36" s="82">
        <v>16.108347830020037</v>
      </c>
      <c r="I36" s="82">
        <v>16.319110751325848</v>
      </c>
      <c r="J36" s="82">
        <v>11.603813600123587</v>
      </c>
      <c r="K36" s="82">
        <v>12.660802583379951</v>
      </c>
      <c r="L36" s="82">
        <v>16.624281041631601</v>
      </c>
      <c r="M36" s="82">
        <v>21.905556827541442</v>
      </c>
      <c r="N36" s="82">
        <v>28.926019803091414</v>
      </c>
      <c r="O36" s="82">
        <v>25.370394571912453</v>
      </c>
      <c r="P36" s="82">
        <v>0.66434587625461505</v>
      </c>
      <c r="Q36" s="82">
        <v>0.49205574665427659</v>
      </c>
    </row>
    <row r="37" spans="1:20" ht="12.75" customHeight="1">
      <c r="A37" s="6">
        <v>2003</v>
      </c>
      <c r="B37" s="82">
        <v>28.972169406753917</v>
      </c>
      <c r="C37" s="82">
        <v>23.682328751855401</v>
      </c>
      <c r="D37" s="82">
        <v>4.4002389276963889</v>
      </c>
      <c r="E37" s="82">
        <v>2.8457838896281027</v>
      </c>
      <c r="F37" s="82">
        <v>21.26085593153778</v>
      </c>
      <c r="G37" s="82">
        <v>20.738034064037908</v>
      </c>
      <c r="H37" s="82">
        <v>14.845290359995767</v>
      </c>
      <c r="I37" s="82">
        <v>13.551525154822444</v>
      </c>
      <c r="J37" s="82">
        <v>11.030293711929385</v>
      </c>
      <c r="K37" s="82">
        <v>14.190060670521587</v>
      </c>
      <c r="L37" s="82">
        <v>18.766934329430587</v>
      </c>
      <c r="M37" s="82">
        <v>24.37167451501951</v>
      </c>
      <c r="N37" s="82">
        <v>25.661094859234169</v>
      </c>
      <c r="O37" s="82">
        <v>23.58381795366601</v>
      </c>
      <c r="P37" s="82">
        <v>0.72421733265179744</v>
      </c>
      <c r="Q37" s="82">
        <v>0.62059295411710003</v>
      </c>
    </row>
    <row r="38" spans="1:20" ht="12.75" customHeight="1">
      <c r="A38" s="6">
        <v>2004</v>
      </c>
      <c r="B38" s="82">
        <v>30.327026872817232</v>
      </c>
      <c r="C38" s="82">
        <v>26.900929900257626</v>
      </c>
      <c r="D38" s="82">
        <v>4.8836517116410594</v>
      </c>
      <c r="E38" s="82">
        <v>3.0593655990546393</v>
      </c>
      <c r="F38" s="82">
        <v>20.503073751372682</v>
      </c>
      <c r="G38" s="82">
        <v>19.987830947857592</v>
      </c>
      <c r="H38" s="82">
        <v>12.430358763155983</v>
      </c>
      <c r="I38" s="82">
        <v>14.000499134058048</v>
      </c>
      <c r="J38" s="82">
        <v>11.044746962877298</v>
      </c>
      <c r="K38" s="82">
        <v>11.315406763428973</v>
      </c>
      <c r="L38" s="82">
        <v>20.046141194029239</v>
      </c>
      <c r="M38" s="82">
        <v>24.151216064926675</v>
      </c>
      <c r="N38" s="82">
        <v>25.38672546301374</v>
      </c>
      <c r="O38" s="82">
        <v>23.047196546912232</v>
      </c>
      <c r="P38" s="82">
        <v>0.76500074410568231</v>
      </c>
      <c r="Q38" s="82">
        <v>0.58475159041356961</v>
      </c>
    </row>
    <row r="39" spans="1:20" ht="12.75" customHeight="1">
      <c r="A39" s="6">
        <v>2005</v>
      </c>
      <c r="B39" s="82">
        <v>32.558803261249906</v>
      </c>
      <c r="C39" s="82">
        <v>28.036868560894955</v>
      </c>
      <c r="D39" s="82">
        <v>4.8900364132448537</v>
      </c>
      <c r="E39" s="82">
        <v>4.3273967847040993</v>
      </c>
      <c r="F39" s="82">
        <v>20.339394770266651</v>
      </c>
      <c r="G39" s="82">
        <v>18.628785290599325</v>
      </c>
      <c r="H39" s="82">
        <v>12.87900281176498</v>
      </c>
      <c r="I39" s="82">
        <v>13.404587288421657</v>
      </c>
      <c r="J39" s="82">
        <v>11.309389552199328</v>
      </c>
      <c r="K39" s="82">
        <v>12.106481527664176</v>
      </c>
      <c r="L39" s="82">
        <v>17.559354251064299</v>
      </c>
      <c r="M39" s="82">
        <v>23.020653565030539</v>
      </c>
      <c r="N39" s="82">
        <v>25.229431183511505</v>
      </c>
      <c r="O39" s="82">
        <v>22.956182075303424</v>
      </c>
      <c r="P39" s="82">
        <v>0.46401894021548434</v>
      </c>
      <c r="Q39" s="82">
        <v>0.47522698268671726</v>
      </c>
    </row>
    <row r="40" spans="1:20" ht="12.75" customHeight="1">
      <c r="A40" s="6">
        <v>2006</v>
      </c>
      <c r="B40" s="82">
        <v>33.171935252856954</v>
      </c>
      <c r="C40" s="82">
        <v>29.86136528247884</v>
      </c>
      <c r="D40" s="82">
        <v>5.1586417273259606</v>
      </c>
      <c r="E40" s="82">
        <v>3.291101874352186</v>
      </c>
      <c r="F40" s="82">
        <v>18.700706627570003</v>
      </c>
      <c r="G40" s="82">
        <v>19.003223355829867</v>
      </c>
      <c r="H40" s="82">
        <v>12.477714631474242</v>
      </c>
      <c r="I40" s="82">
        <v>13.412243432012597</v>
      </c>
      <c r="J40" s="82">
        <v>11.277470545023007</v>
      </c>
      <c r="K40" s="82">
        <v>12.810429540968379</v>
      </c>
      <c r="L40" s="82">
        <v>18.58652206416334</v>
      </c>
      <c r="M40" s="82">
        <v>20.74529014639543</v>
      </c>
      <c r="N40" s="82">
        <v>23.859348354895964</v>
      </c>
      <c r="O40" s="82">
        <v>22.294325230182054</v>
      </c>
      <c r="P40" s="82">
        <v>0.62700915158668491</v>
      </c>
      <c r="Q40" s="82">
        <v>0.87634636796151499</v>
      </c>
    </row>
    <row r="41" spans="1:20" ht="12.75" customHeight="1">
      <c r="A41" s="6">
        <v>2007</v>
      </c>
      <c r="B41" s="82">
        <v>33.541602912804905</v>
      </c>
      <c r="C41" s="82">
        <v>27.706901420687629</v>
      </c>
      <c r="D41" s="82">
        <v>3.4192118608917612</v>
      </c>
      <c r="E41" s="82">
        <v>3.0214176616137367</v>
      </c>
      <c r="F41" s="82">
        <v>19.932597903509951</v>
      </c>
      <c r="G41" s="82">
        <v>19.652868977416311</v>
      </c>
      <c r="H41" s="82">
        <v>14.125459340311192</v>
      </c>
      <c r="I41" s="82">
        <v>15.657926769144201</v>
      </c>
      <c r="J41" s="82">
        <v>9.4653251508917045</v>
      </c>
      <c r="K41" s="82">
        <v>12.282370631952467</v>
      </c>
      <c r="L41" s="82">
        <v>18.379496929622295</v>
      </c>
      <c r="M41" s="82">
        <v>20.671209589475094</v>
      </c>
      <c r="N41" s="82">
        <v>23.351809764401711</v>
      </c>
      <c r="O41" s="82">
        <v>22.674286639030047</v>
      </c>
      <c r="P41" s="82">
        <v>1.1363059019691555</v>
      </c>
      <c r="Q41" s="82">
        <v>1.0073049497072539</v>
      </c>
    </row>
    <row r="42" spans="1:20" ht="12.75" customHeight="1">
      <c r="A42" s="6">
        <v>2008</v>
      </c>
      <c r="B42" s="82">
        <v>32.993411445586268</v>
      </c>
      <c r="C42" s="82">
        <v>28.484776653135736</v>
      </c>
      <c r="D42" s="82">
        <v>4.2163603228774766</v>
      </c>
      <c r="E42" s="82">
        <v>2.6871717827382029</v>
      </c>
      <c r="F42" s="82">
        <v>20.202085181886336</v>
      </c>
      <c r="G42" s="82">
        <v>22.281403078281194</v>
      </c>
      <c r="H42" s="82">
        <v>14.020820368551629</v>
      </c>
      <c r="I42" s="82">
        <v>13.258117124403062</v>
      </c>
      <c r="J42" s="82">
        <v>9.9132058718098683</v>
      </c>
      <c r="K42" s="82">
        <v>12.362731024085301</v>
      </c>
      <c r="L42" s="82">
        <v>18.064702465807024</v>
      </c>
      <c r="M42" s="82">
        <v>19.679325172049662</v>
      </c>
      <c r="N42" s="82">
        <v>24.418445504763813</v>
      </c>
      <c r="O42" s="82">
        <v>24.968574861019398</v>
      </c>
      <c r="P42" s="82">
        <v>0.58941434347677812</v>
      </c>
      <c r="Q42" s="82">
        <v>1.2464751653090207</v>
      </c>
    </row>
    <row r="43" spans="1:20" ht="12.75" customHeight="1">
      <c r="A43" s="6">
        <v>2009</v>
      </c>
      <c r="B43" s="82">
        <v>33.350088064167046</v>
      </c>
      <c r="C43" s="82">
        <v>27.588034417863689</v>
      </c>
      <c r="D43" s="82">
        <v>4.5670046878355057</v>
      </c>
      <c r="E43" s="82">
        <v>2.7751988527492522</v>
      </c>
      <c r="F43" s="82">
        <v>19.226820649822734</v>
      </c>
      <c r="G43" s="82">
        <v>20.048160691766217</v>
      </c>
      <c r="H43" s="82">
        <v>13.713362736341338</v>
      </c>
      <c r="I43" s="82">
        <v>15.330161675591434</v>
      </c>
      <c r="J43" s="82">
        <v>9.6069673590230185</v>
      </c>
      <c r="K43" s="82">
        <v>11.865855545848431</v>
      </c>
      <c r="L43" s="82">
        <v>18.760883987457806</v>
      </c>
      <c r="M43" s="82">
        <v>21.488691010412651</v>
      </c>
      <c r="N43" s="82">
        <v>23.793825337658241</v>
      </c>
      <c r="O43" s="82">
        <v>22.823359544515469</v>
      </c>
      <c r="P43" s="82">
        <v>0.77487251535344348</v>
      </c>
      <c r="Q43" s="82">
        <v>0.90389780577156775</v>
      </c>
    </row>
    <row r="44" spans="1:20" ht="12.75" customHeight="1">
      <c r="A44" s="6">
        <v>2010</v>
      </c>
      <c r="B44" s="82">
        <v>35.935001548567904</v>
      </c>
      <c r="C44" s="82">
        <v>30.9101795723784</v>
      </c>
      <c r="D44" s="82">
        <v>3.2844516367933383</v>
      </c>
      <c r="E44" s="82">
        <v>2.5210822933402883</v>
      </c>
      <c r="F44" s="82">
        <v>16.911606148604125</v>
      </c>
      <c r="G44" s="82">
        <v>17.921862446324706</v>
      </c>
      <c r="H44" s="82">
        <v>15.131166834095723</v>
      </c>
      <c r="I44" s="82">
        <v>14.857344024658167</v>
      </c>
      <c r="J44" s="82">
        <v>9.9428987958546475</v>
      </c>
      <c r="K44" s="82">
        <v>12.252613775176867</v>
      </c>
      <c r="L44" s="82">
        <v>17.548403781305073</v>
      </c>
      <c r="M44" s="82">
        <v>21.210723472555905</v>
      </c>
      <c r="N44" s="82">
        <v>20.196057785397464</v>
      </c>
      <c r="O44" s="82">
        <v>20.442944739664995</v>
      </c>
      <c r="P44" s="82">
        <v>1.2464712547796348</v>
      </c>
      <c r="Q44" s="82">
        <v>0.32619441556566164</v>
      </c>
    </row>
    <row r="45" spans="1:20" ht="12.75" customHeight="1">
      <c r="A45" s="6">
        <v>2011</v>
      </c>
      <c r="B45" s="82">
        <v>37.607039863820241</v>
      </c>
      <c r="C45" s="82">
        <v>35.361397385783931</v>
      </c>
      <c r="D45" s="82">
        <v>3.1339729795854017</v>
      </c>
      <c r="E45" s="82">
        <v>1.9320523667787752</v>
      </c>
      <c r="F45" s="82">
        <v>15.308409458140723</v>
      </c>
      <c r="G45" s="82">
        <v>17.74868252596508</v>
      </c>
      <c r="H45" s="82">
        <v>13.730612343068874</v>
      </c>
      <c r="I45" s="82">
        <v>12.754232833070839</v>
      </c>
      <c r="J45" s="82">
        <v>9.8608916749626729</v>
      </c>
      <c r="K45" s="82">
        <v>10.306067191638107</v>
      </c>
      <c r="L45" s="82">
        <v>18.767344734327814</v>
      </c>
      <c r="M45" s="82">
        <v>20.89192712917507</v>
      </c>
      <c r="N45" s="82">
        <v>18.442382437726124</v>
      </c>
      <c r="O45" s="82">
        <v>19.680734892743857</v>
      </c>
      <c r="P45" s="82">
        <v>1.5917289460930648</v>
      </c>
      <c r="Q45" s="82">
        <v>1.0056405675881186</v>
      </c>
    </row>
    <row r="46" spans="1:20" ht="12.75" customHeight="1">
      <c r="A46" s="6" t="s">
        <v>92</v>
      </c>
      <c r="B46" s="82">
        <v>40.09514197484048</v>
      </c>
      <c r="C46" s="82">
        <v>36.909559525884291</v>
      </c>
      <c r="D46" s="82">
        <v>2.8816357507108163</v>
      </c>
      <c r="E46" s="82">
        <v>2.271981836234656</v>
      </c>
      <c r="F46" s="82">
        <v>12.99635425294014</v>
      </c>
      <c r="G46" s="82">
        <v>14.700323664472428</v>
      </c>
      <c r="H46" s="82">
        <v>14.19042052410572</v>
      </c>
      <c r="I46" s="82">
        <v>12.319067989470128</v>
      </c>
      <c r="J46" s="82">
        <v>8.7283307662017009</v>
      </c>
      <c r="K46" s="82">
        <v>10.743339497434718</v>
      </c>
      <c r="L46" s="82">
        <v>18.974191315756936</v>
      </c>
      <c r="M46" s="82">
        <v>21.783492962932272</v>
      </c>
      <c r="N46" s="82">
        <v>15.877990003650957</v>
      </c>
      <c r="O46" s="82">
        <v>16.972305500707083</v>
      </c>
      <c r="P46" s="82">
        <v>2.1339254154449692</v>
      </c>
      <c r="Q46" s="82">
        <v>1.2722345235704062</v>
      </c>
    </row>
    <row r="47" spans="1:20" ht="5.25" customHeight="1">
      <c r="A47" s="129"/>
      <c r="B47" s="129"/>
      <c r="C47" s="129"/>
      <c r="D47" s="129"/>
      <c r="E47" s="129"/>
      <c r="F47" s="129"/>
      <c r="G47" s="129"/>
      <c r="H47" s="129"/>
      <c r="I47" s="129"/>
      <c r="J47" s="129"/>
      <c r="K47" s="129"/>
      <c r="L47" s="129"/>
      <c r="M47" s="129"/>
      <c r="N47" s="129"/>
      <c r="O47" s="129"/>
      <c r="P47" s="129"/>
      <c r="Q47" s="129"/>
    </row>
    <row r="48" spans="1:20" s="78" customFormat="1" ht="42.95" customHeight="1">
      <c r="A48" s="823" t="s">
        <v>207</v>
      </c>
      <c r="B48" s="823"/>
      <c r="C48" s="823"/>
      <c r="D48" s="823"/>
      <c r="E48" s="823"/>
      <c r="F48" s="823"/>
      <c r="G48" s="823"/>
      <c r="H48" s="823"/>
      <c r="I48" s="823"/>
      <c r="J48" s="823"/>
      <c r="K48" s="823"/>
      <c r="L48" s="823"/>
      <c r="M48" s="823"/>
      <c r="N48" s="823"/>
      <c r="O48" s="823"/>
      <c r="P48" s="823"/>
      <c r="Q48" s="823"/>
    </row>
    <row r="49" spans="1:17">
      <c r="A49" s="819" t="s">
        <v>357</v>
      </c>
      <c r="B49" s="820"/>
      <c r="C49" s="820"/>
      <c r="D49" s="820"/>
      <c r="E49" s="820"/>
      <c r="F49" s="820"/>
      <c r="G49" s="820"/>
      <c r="H49" s="820"/>
      <c r="I49" s="820"/>
      <c r="J49" s="820"/>
      <c r="K49" s="820"/>
      <c r="L49" s="820"/>
      <c r="M49" s="820"/>
      <c r="N49" s="820"/>
      <c r="O49" s="820"/>
      <c r="P49" s="820"/>
      <c r="Q49" s="820"/>
    </row>
    <row r="50" spans="1:17" ht="6" customHeight="1">
      <c r="A50" s="106"/>
      <c r="B50" s="84"/>
      <c r="C50" s="84"/>
      <c r="D50" s="84"/>
      <c r="E50" s="84"/>
      <c r="F50" s="84"/>
      <c r="G50" s="84"/>
      <c r="H50" s="84"/>
      <c r="I50" s="84"/>
      <c r="J50" s="84"/>
      <c r="K50" s="107"/>
    </row>
    <row r="51" spans="1:17" ht="15" customHeight="1">
      <c r="A51" s="776" t="s">
        <v>200</v>
      </c>
      <c r="B51" s="801"/>
      <c r="C51" s="801"/>
      <c r="D51" s="801"/>
      <c r="E51" s="801"/>
      <c r="F51" s="801"/>
      <c r="G51" s="801"/>
      <c r="H51" s="793"/>
      <c r="I51" s="793"/>
      <c r="J51" s="793"/>
      <c r="K51" s="793"/>
      <c r="L51" s="793"/>
      <c r="M51" s="793"/>
      <c r="N51" s="821"/>
      <c r="O51" s="821"/>
      <c r="P51" s="821"/>
      <c r="Q51" s="821"/>
    </row>
    <row r="52" spans="1:17">
      <c r="E52" s="40"/>
      <c r="F52" s="40"/>
      <c r="G52" s="43"/>
      <c r="I52" s="40"/>
      <c r="J52" s="40"/>
      <c r="K52" s="43"/>
    </row>
    <row r="53" spans="1:17">
      <c r="E53" s="40"/>
      <c r="F53" s="40"/>
      <c r="G53" s="43"/>
      <c r="I53" s="40"/>
      <c r="J53" s="40"/>
      <c r="K53" s="43"/>
    </row>
    <row r="54" spans="1:17">
      <c r="E54" s="40"/>
      <c r="F54" s="40"/>
      <c r="G54" s="43"/>
      <c r="I54" s="40"/>
      <c r="J54" s="40"/>
      <c r="K54" s="43"/>
    </row>
    <row r="55" spans="1:17">
      <c r="E55" s="40"/>
      <c r="F55" s="40"/>
      <c r="G55" s="43"/>
      <c r="I55" s="40"/>
      <c r="J55" s="40"/>
      <c r="K55" s="43"/>
    </row>
    <row r="56" spans="1:17">
      <c r="E56" s="40"/>
      <c r="F56" s="40"/>
      <c r="G56" s="43"/>
      <c r="I56" s="40"/>
      <c r="J56" s="40"/>
      <c r="K56" s="43"/>
    </row>
    <row r="57" spans="1:17">
      <c r="E57" s="40"/>
      <c r="F57" s="40"/>
      <c r="G57" s="43"/>
      <c r="I57" s="40"/>
      <c r="J57" s="40"/>
      <c r="K57" s="43"/>
    </row>
    <row r="58" spans="1:17">
      <c r="E58" s="40"/>
      <c r="F58" s="40"/>
      <c r="G58" s="43"/>
      <c r="I58" s="40"/>
      <c r="J58" s="40"/>
      <c r="K58" s="43"/>
    </row>
    <row r="59" spans="1:17">
      <c r="E59" s="40"/>
      <c r="F59" s="40"/>
      <c r="G59" s="43"/>
      <c r="I59" s="40"/>
      <c r="J59" s="40"/>
      <c r="K59" s="43"/>
    </row>
    <row r="60" spans="1:17">
      <c r="E60" s="40"/>
      <c r="F60" s="40"/>
      <c r="G60" s="43"/>
      <c r="I60" s="40"/>
      <c r="J60" s="40"/>
      <c r="K60" s="43"/>
    </row>
    <row r="61" spans="1:17">
      <c r="E61" s="40"/>
      <c r="F61" s="40"/>
      <c r="G61" s="43"/>
      <c r="I61" s="40"/>
      <c r="J61" s="40"/>
      <c r="K61" s="43"/>
    </row>
    <row r="62" spans="1:17">
      <c r="E62" s="40"/>
      <c r="F62" s="40"/>
      <c r="G62" s="43"/>
      <c r="I62" s="40"/>
      <c r="J62" s="40"/>
      <c r="K62" s="43"/>
    </row>
    <row r="63" spans="1:17">
      <c r="E63" s="40"/>
      <c r="F63" s="40"/>
      <c r="G63" s="43"/>
      <c r="I63" s="40"/>
      <c r="J63" s="40"/>
      <c r="K63" s="43"/>
    </row>
    <row r="64" spans="1:17">
      <c r="E64" s="40"/>
      <c r="F64" s="40"/>
      <c r="G64" s="43"/>
      <c r="I64" s="40"/>
      <c r="J64" s="40"/>
      <c r="K64" s="43"/>
    </row>
  </sheetData>
  <mergeCells count="14">
    <mergeCell ref="O1:Q1"/>
    <mergeCell ref="A49:Q49"/>
    <mergeCell ref="A51:Q51"/>
    <mergeCell ref="A2:Q2"/>
    <mergeCell ref="A48:Q48"/>
    <mergeCell ref="P3:Q3"/>
    <mergeCell ref="N3:O3"/>
    <mergeCell ref="B3:C3"/>
    <mergeCell ref="D3:E3"/>
    <mergeCell ref="F3:G3"/>
    <mergeCell ref="H3:I3"/>
    <mergeCell ref="J3:K3"/>
    <mergeCell ref="L3:M3"/>
    <mergeCell ref="K1:M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workbookViewId="0">
      <selection activeCell="B4" sqref="B4"/>
    </sheetView>
  </sheetViews>
  <sheetFormatPr defaultColWidth="9.140625" defaultRowHeight="15"/>
  <cols>
    <col min="1" max="1" width="16.7109375" style="120" customWidth="1"/>
    <col min="2" max="2" width="70" style="78" customWidth="1"/>
    <col min="3" max="16384" width="9.140625" style="78"/>
  </cols>
  <sheetData>
    <row r="1" spans="1:2">
      <c r="A1" s="770"/>
      <c r="B1" s="771"/>
    </row>
    <row r="2" spans="1:2" s="76" customFormat="1">
      <c r="A2" s="75"/>
    </row>
    <row r="3" spans="1:2" s="76" customFormat="1">
      <c r="A3" s="75"/>
    </row>
    <row r="4" spans="1:2" ht="225">
      <c r="A4" s="108" t="s">
        <v>217</v>
      </c>
      <c r="B4" s="756" t="s">
        <v>586</v>
      </c>
    </row>
    <row r="5" spans="1:2">
      <c r="A5" s="77"/>
    </row>
    <row r="6" spans="1:2" ht="30">
      <c r="A6" s="108" t="s">
        <v>152</v>
      </c>
      <c r="B6" s="116" t="s">
        <v>587</v>
      </c>
    </row>
    <row r="7" spans="1:2">
      <c r="A7" s="77"/>
      <c r="B7" s="109"/>
    </row>
    <row r="8" spans="1:2" ht="15" customHeight="1">
      <c r="A8" s="75" t="s">
        <v>210</v>
      </c>
      <c r="B8" s="76" t="s">
        <v>151</v>
      </c>
    </row>
    <row r="9" spans="1:2">
      <c r="A9" s="77" t="s">
        <v>121</v>
      </c>
      <c r="B9" s="109" t="s">
        <v>221</v>
      </c>
    </row>
    <row r="10" spans="1:2" ht="30">
      <c r="A10" s="77" t="s">
        <v>37</v>
      </c>
      <c r="B10" s="110" t="s">
        <v>222</v>
      </c>
    </row>
    <row r="11" spans="1:2" ht="30">
      <c r="A11" s="77" t="s">
        <v>38</v>
      </c>
      <c r="B11" s="111" t="s">
        <v>218</v>
      </c>
    </row>
    <row r="12" spans="1:2" ht="30">
      <c r="A12" s="112">
        <v>0</v>
      </c>
      <c r="B12" s="110" t="s">
        <v>220</v>
      </c>
    </row>
    <row r="13" spans="1:2" ht="30">
      <c r="A13" s="77" t="s">
        <v>150</v>
      </c>
      <c r="B13" s="110" t="s">
        <v>219</v>
      </c>
    </row>
    <row r="14" spans="1:2" ht="30">
      <c r="A14" s="77" t="s">
        <v>149</v>
      </c>
      <c r="B14" s="78" t="s">
        <v>223</v>
      </c>
    </row>
    <row r="15" spans="1:2" ht="30">
      <c r="A15" s="77" t="s">
        <v>225</v>
      </c>
      <c r="B15" s="78" t="s">
        <v>224</v>
      </c>
    </row>
    <row r="16" spans="1:2" ht="60">
      <c r="A16" s="113" t="s">
        <v>206</v>
      </c>
      <c r="B16" s="434" t="s">
        <v>353</v>
      </c>
    </row>
    <row r="17" spans="1:2">
      <c r="A17" s="77"/>
    </row>
    <row r="18" spans="1:2" ht="30">
      <c r="A18" s="77" t="s">
        <v>153</v>
      </c>
      <c r="B18" s="78" t="s">
        <v>384</v>
      </c>
    </row>
    <row r="19" spans="1:2">
      <c r="A19" s="77"/>
      <c r="B19" s="114"/>
    </row>
    <row r="20" spans="1:2" s="117" customFormat="1">
      <c r="A20" s="115" t="s">
        <v>148</v>
      </c>
      <c r="B20" s="116" t="s">
        <v>585</v>
      </c>
    </row>
    <row r="21" spans="1:2">
      <c r="A21" s="77"/>
    </row>
    <row r="22" spans="1:2">
      <c r="A22" s="75"/>
      <c r="B22" s="76"/>
    </row>
    <row r="23" spans="1:2">
      <c r="A23" s="118"/>
      <c r="B23" s="119"/>
    </row>
    <row r="24" spans="1:2">
      <c r="A24" s="118"/>
      <c r="B24" s="119"/>
    </row>
    <row r="25" spans="1:2">
      <c r="A25" s="118"/>
      <c r="B25" s="119"/>
    </row>
    <row r="26" spans="1:2">
      <c r="A26" s="118"/>
      <c r="B26" s="119"/>
    </row>
    <row r="27" spans="1:2">
      <c r="A27" s="118"/>
      <c r="B27" s="119"/>
    </row>
    <row r="28" spans="1:2">
      <c r="A28" s="118"/>
      <c r="B28" s="119"/>
    </row>
    <row r="29" spans="1:2">
      <c r="A29" s="118"/>
      <c r="B29" s="119"/>
    </row>
    <row r="30" spans="1:2">
      <c r="A30" s="118"/>
      <c r="B30" s="119"/>
    </row>
    <row r="31" spans="1:2">
      <c r="A31" s="118"/>
      <c r="B31" s="119"/>
    </row>
    <row r="32" spans="1:2">
      <c r="A32" s="118"/>
      <c r="B32" s="119"/>
    </row>
    <row r="36" spans="2:2">
      <c r="B36" s="121"/>
    </row>
  </sheetData>
  <mergeCells count="1">
    <mergeCell ref="A1:B1"/>
  </mergeCells>
  <hyperlinks>
    <hyperlink ref="B18" r:id="rId1" display="isabella.gripe@can.se "/>
  </hyperlinks>
  <pageMargins left="0.70866141732283472" right="0.70866141732283472" top="0.74803149606299213" bottom="0.74803149606299213" header="0.31496062992125984" footer="0.31496062992125984"/>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31"/>
  <sheetViews>
    <sheetView zoomScaleNormal="100" workbookViewId="0">
      <pane ySplit="4" topLeftCell="A5" activePane="bottomLeft" state="frozen"/>
      <selection activeCell="A17" sqref="A17:XFD18"/>
      <selection pane="bottomLeft" activeCell="M45" sqref="M45"/>
    </sheetView>
  </sheetViews>
  <sheetFormatPr defaultColWidth="9.140625" defaultRowHeight="12.75"/>
  <cols>
    <col min="1" max="1" width="6.7109375" style="20" customWidth="1"/>
    <col min="2" max="17" width="8.7109375" style="20" customWidth="1"/>
    <col min="18" max="16384" width="9.140625" style="20"/>
  </cols>
  <sheetData>
    <row r="1" spans="1:17" ht="30" customHeight="1">
      <c r="A1" s="30"/>
      <c r="B1" s="249"/>
      <c r="C1" s="249"/>
      <c r="D1" s="249"/>
      <c r="E1" s="249"/>
      <c r="F1" s="249"/>
      <c r="G1" s="249"/>
      <c r="H1" s="249"/>
      <c r="K1" s="774" t="s">
        <v>354</v>
      </c>
      <c r="L1" s="775"/>
      <c r="M1" s="775"/>
      <c r="O1" s="799" t="s">
        <v>206</v>
      </c>
      <c r="P1" s="825"/>
      <c r="Q1" s="825"/>
    </row>
    <row r="2" spans="1:17" s="131" customFormat="1" ht="30" customHeight="1">
      <c r="A2" s="786" t="s">
        <v>216</v>
      </c>
      <c r="B2" s="803"/>
      <c r="C2" s="803"/>
      <c r="D2" s="803"/>
      <c r="E2" s="803"/>
      <c r="F2" s="803"/>
      <c r="G2" s="803"/>
      <c r="H2" s="803"/>
      <c r="I2" s="803"/>
      <c r="J2" s="803"/>
      <c r="K2" s="803"/>
      <c r="L2" s="803"/>
      <c r="M2" s="803"/>
      <c r="N2" s="827"/>
      <c r="O2" s="827"/>
      <c r="P2" s="827"/>
      <c r="Q2" s="827"/>
    </row>
    <row r="3" spans="1:17" ht="42.95" customHeight="1">
      <c r="A3" s="39"/>
      <c r="B3" s="778" t="s">
        <v>155</v>
      </c>
      <c r="C3" s="778"/>
      <c r="D3" s="778" t="s">
        <v>159</v>
      </c>
      <c r="E3" s="778"/>
      <c r="F3" s="778" t="s">
        <v>162</v>
      </c>
      <c r="G3" s="778"/>
      <c r="H3" s="778" t="s">
        <v>160</v>
      </c>
      <c r="I3" s="779"/>
      <c r="J3" s="778" t="s">
        <v>161</v>
      </c>
      <c r="K3" s="779"/>
      <c r="L3" s="778" t="s">
        <v>19</v>
      </c>
      <c r="M3" s="779"/>
      <c r="N3" s="778" t="s">
        <v>158</v>
      </c>
      <c r="O3" s="779"/>
      <c r="P3" s="781" t="s">
        <v>36</v>
      </c>
      <c r="Q3" s="781"/>
    </row>
    <row r="4" spans="1:17">
      <c r="A4" s="4" t="s">
        <v>40</v>
      </c>
      <c r="B4" s="248" t="s">
        <v>29</v>
      </c>
      <c r="C4" s="248" t="s">
        <v>30</v>
      </c>
      <c r="D4" s="248" t="s">
        <v>29</v>
      </c>
      <c r="E4" s="248" t="s">
        <v>30</v>
      </c>
      <c r="F4" s="248" t="s">
        <v>29</v>
      </c>
      <c r="G4" s="248" t="s">
        <v>30</v>
      </c>
      <c r="H4" s="248" t="s">
        <v>29</v>
      </c>
      <c r="I4" s="248" t="s">
        <v>30</v>
      </c>
      <c r="J4" s="248" t="s">
        <v>29</v>
      </c>
      <c r="K4" s="248" t="s">
        <v>30</v>
      </c>
      <c r="L4" s="248" t="s">
        <v>29</v>
      </c>
      <c r="M4" s="248" t="s">
        <v>30</v>
      </c>
      <c r="N4" s="248" t="s">
        <v>29</v>
      </c>
      <c r="O4" s="248" t="s">
        <v>30</v>
      </c>
      <c r="P4" s="248" t="s">
        <v>29</v>
      </c>
      <c r="Q4" s="248" t="s">
        <v>30</v>
      </c>
    </row>
    <row r="5" spans="1:17" ht="6" customHeight="1">
      <c r="A5" s="355"/>
      <c r="B5" s="377"/>
      <c r="C5" s="377"/>
      <c r="D5" s="377"/>
      <c r="E5" s="377"/>
      <c r="F5" s="377"/>
      <c r="G5" s="377"/>
      <c r="H5" s="377"/>
      <c r="I5" s="377"/>
      <c r="J5" s="377"/>
      <c r="K5" s="377"/>
      <c r="L5" s="377"/>
      <c r="M5" s="377"/>
      <c r="N5" s="377"/>
      <c r="O5" s="377"/>
      <c r="P5" s="377"/>
      <c r="Q5" s="377"/>
    </row>
    <row r="6" spans="1:17" ht="12.75" customHeight="1">
      <c r="A6" s="6">
        <v>2004</v>
      </c>
      <c r="B6" s="82">
        <v>11.86350767312693</v>
      </c>
      <c r="C6" s="82">
        <v>10.266302017894757</v>
      </c>
      <c r="D6" s="82">
        <v>9.2622868537680638</v>
      </c>
      <c r="E6" s="82">
        <v>5.1054287800542948</v>
      </c>
      <c r="F6" s="82">
        <v>39.68465514464134</v>
      </c>
      <c r="G6" s="82">
        <v>32.764482498574985</v>
      </c>
      <c r="H6" s="82">
        <v>18.893830047490521</v>
      </c>
      <c r="I6" s="82">
        <v>21.879343997093457</v>
      </c>
      <c r="J6" s="82">
        <v>8.8617545376252043</v>
      </c>
      <c r="K6" s="82">
        <v>13.561784654281816</v>
      </c>
      <c r="L6" s="82">
        <v>10.755141170478456</v>
      </c>
      <c r="M6" s="82">
        <v>16.026887965049809</v>
      </c>
      <c r="N6" s="82">
        <f>D6+F6</f>
        <v>48.9469419984094</v>
      </c>
      <c r="O6" s="82">
        <f>E6+G6</f>
        <v>37.869911278629282</v>
      </c>
      <c r="P6" s="82">
        <v>0.67882457286700781</v>
      </c>
      <c r="Q6" s="82">
        <v>0.39577008705258543</v>
      </c>
    </row>
    <row r="7" spans="1:17" ht="12.75" customHeight="1">
      <c r="A7" s="6">
        <v>2005</v>
      </c>
      <c r="B7" s="82">
        <v>12.197381386020364</v>
      </c>
      <c r="C7" s="82">
        <v>10.324058915033953</v>
      </c>
      <c r="D7" s="82">
        <v>9.184246792615486</v>
      </c>
      <c r="E7" s="82">
        <v>5.655223532448999</v>
      </c>
      <c r="F7" s="82">
        <v>40.941674733067018</v>
      </c>
      <c r="G7" s="82">
        <v>36.700090434163016</v>
      </c>
      <c r="H7" s="82">
        <v>17.54650722580925</v>
      </c>
      <c r="I7" s="82">
        <v>19.510138817801717</v>
      </c>
      <c r="J7" s="82">
        <v>9.6977210988198443</v>
      </c>
      <c r="K7" s="82">
        <v>12.45761220316958</v>
      </c>
      <c r="L7" s="82">
        <v>9.5340350665995466</v>
      </c>
      <c r="M7" s="82">
        <v>14.964685944914052</v>
      </c>
      <c r="N7" s="82">
        <f t="shared" ref="N7:N14" si="0">D7+F7</f>
        <v>50.1259215256825</v>
      </c>
      <c r="O7" s="82">
        <f t="shared" ref="O7:O14" si="1">E7+G7</f>
        <v>42.355313966612016</v>
      </c>
      <c r="P7" s="82">
        <v>0.898433697066919</v>
      </c>
      <c r="Q7" s="82">
        <v>0.38819015246829081</v>
      </c>
    </row>
    <row r="8" spans="1:17" ht="12.75" customHeight="1">
      <c r="A8" s="6">
        <v>2006</v>
      </c>
      <c r="B8" s="82">
        <v>11.037002058455352</v>
      </c>
      <c r="C8" s="82">
        <v>11.578669696023693</v>
      </c>
      <c r="D8" s="82">
        <v>9.9954777076233796</v>
      </c>
      <c r="E8" s="82">
        <v>5.1433998191447765</v>
      </c>
      <c r="F8" s="82">
        <v>41.696293901158356</v>
      </c>
      <c r="G8" s="82">
        <v>37.041388085616049</v>
      </c>
      <c r="H8" s="82">
        <v>18.634118538732938</v>
      </c>
      <c r="I8" s="82">
        <v>18.858204424042203</v>
      </c>
      <c r="J8" s="82">
        <v>8.0771889933943122</v>
      </c>
      <c r="K8" s="82">
        <v>11.828169707344291</v>
      </c>
      <c r="L8" s="82">
        <v>10.063701942088825</v>
      </c>
      <c r="M8" s="82">
        <v>14.689559354102125</v>
      </c>
      <c r="N8" s="82">
        <f t="shared" si="0"/>
        <v>51.691771608781735</v>
      </c>
      <c r="O8" s="82">
        <f t="shared" si="1"/>
        <v>42.184787904760825</v>
      </c>
      <c r="P8" s="82">
        <v>0.49621685854669034</v>
      </c>
      <c r="Q8" s="82">
        <v>0.86060891372840964</v>
      </c>
    </row>
    <row r="9" spans="1:17" ht="12.75" customHeight="1">
      <c r="A9" s="6">
        <v>2007</v>
      </c>
      <c r="B9" s="82">
        <v>11.305622980413943</v>
      </c>
      <c r="C9" s="82">
        <v>9.9850665422677416</v>
      </c>
      <c r="D9" s="82">
        <v>9.9057043030814818</v>
      </c>
      <c r="E9" s="82">
        <v>6.1487368922023915</v>
      </c>
      <c r="F9" s="82">
        <v>42.096128955942135</v>
      </c>
      <c r="G9" s="82">
        <v>36.939786069915684</v>
      </c>
      <c r="H9" s="82">
        <v>18.033274429562798</v>
      </c>
      <c r="I9" s="82">
        <v>20.250407910040856</v>
      </c>
      <c r="J9" s="82">
        <v>7.3200311132891853</v>
      </c>
      <c r="K9" s="82">
        <v>10.976798428791291</v>
      </c>
      <c r="L9" s="82">
        <v>10.495752407920019</v>
      </c>
      <c r="M9" s="82">
        <v>14.909392912895827</v>
      </c>
      <c r="N9" s="82">
        <f t="shared" si="0"/>
        <v>52.001833259023613</v>
      </c>
      <c r="O9" s="82">
        <f t="shared" si="1"/>
        <v>43.088522962118077</v>
      </c>
      <c r="P9" s="82">
        <v>0.84348580979250243</v>
      </c>
      <c r="Q9" s="82">
        <v>0.7898112438861975</v>
      </c>
    </row>
    <row r="10" spans="1:17" ht="12.75" customHeight="1">
      <c r="A10" s="6">
        <v>2008</v>
      </c>
      <c r="B10" s="82">
        <v>11.198711040932761</v>
      </c>
      <c r="C10" s="82">
        <v>12.798193383577072</v>
      </c>
      <c r="D10" s="82">
        <v>9.5507310935628134</v>
      </c>
      <c r="E10" s="82">
        <v>5.7455960924065694</v>
      </c>
      <c r="F10" s="82">
        <v>41.232252145960842</v>
      </c>
      <c r="G10" s="82">
        <v>36.728325451081773</v>
      </c>
      <c r="H10" s="82">
        <v>18.411273308821514</v>
      </c>
      <c r="I10" s="82">
        <v>18.694497873938737</v>
      </c>
      <c r="J10" s="82">
        <v>8.4911796389371439</v>
      </c>
      <c r="K10" s="82">
        <v>9.8552057878864563</v>
      </c>
      <c r="L10" s="82">
        <v>10.181687583571964</v>
      </c>
      <c r="M10" s="82">
        <v>15.671028534985753</v>
      </c>
      <c r="N10" s="82">
        <f t="shared" si="0"/>
        <v>50.782983239523659</v>
      </c>
      <c r="O10" s="82">
        <f t="shared" si="1"/>
        <v>42.473921543488345</v>
      </c>
      <c r="P10" s="82">
        <v>0.93416518821474792</v>
      </c>
      <c r="Q10" s="82">
        <v>0.50715287612626125</v>
      </c>
    </row>
    <row r="11" spans="1:17" ht="12.75" customHeight="1">
      <c r="A11" s="6">
        <v>2009</v>
      </c>
      <c r="B11" s="82">
        <v>12.820863048422474</v>
      </c>
      <c r="C11" s="82">
        <v>11.741321353738821</v>
      </c>
      <c r="D11" s="82">
        <v>8.3842526538846229</v>
      </c>
      <c r="E11" s="82">
        <v>6.1102677188849448</v>
      </c>
      <c r="F11" s="82">
        <v>39.162641377406416</v>
      </c>
      <c r="G11" s="82">
        <v>36.267460221470309</v>
      </c>
      <c r="H11" s="82">
        <v>19.063984210403675</v>
      </c>
      <c r="I11" s="82">
        <v>20.69889234150056</v>
      </c>
      <c r="J11" s="82">
        <v>8.7483030993221558</v>
      </c>
      <c r="K11" s="82">
        <v>10.532849641838128</v>
      </c>
      <c r="L11" s="82">
        <v>11.235277576454894</v>
      </c>
      <c r="M11" s="82">
        <v>13.936559847192234</v>
      </c>
      <c r="N11" s="82">
        <f t="shared" si="0"/>
        <v>47.546894031291039</v>
      </c>
      <c r="O11" s="82">
        <f t="shared" si="1"/>
        <v>42.377727940355257</v>
      </c>
      <c r="P11" s="82">
        <v>0.58467803410460017</v>
      </c>
      <c r="Q11" s="82">
        <v>0.71264887537152333</v>
      </c>
    </row>
    <row r="12" spans="1:17" ht="12.75" customHeight="1">
      <c r="A12" s="6">
        <v>2010</v>
      </c>
      <c r="B12" s="82">
        <v>14.640211851431657</v>
      </c>
      <c r="C12" s="82">
        <v>11.952384337434143</v>
      </c>
      <c r="D12" s="82">
        <v>8.6769531391019274</v>
      </c>
      <c r="E12" s="82">
        <v>5.4794372494708021</v>
      </c>
      <c r="F12" s="82">
        <v>39.059289825073108</v>
      </c>
      <c r="G12" s="82">
        <v>39.37972271063164</v>
      </c>
      <c r="H12" s="82">
        <v>16.540654799327566</v>
      </c>
      <c r="I12" s="82">
        <v>18.476806324962709</v>
      </c>
      <c r="J12" s="82">
        <v>8.6679256310904673</v>
      </c>
      <c r="K12" s="82">
        <v>10.374083180119225</v>
      </c>
      <c r="L12" s="82">
        <v>11.502609704419505</v>
      </c>
      <c r="M12" s="82">
        <v>13.607849607258654</v>
      </c>
      <c r="N12" s="82">
        <f t="shared" si="0"/>
        <v>47.736242964175034</v>
      </c>
      <c r="O12" s="82">
        <f t="shared" si="1"/>
        <v>44.859159960102446</v>
      </c>
      <c r="P12" s="82">
        <v>0.91235504955665814</v>
      </c>
      <c r="Q12" s="82">
        <v>0.72971659012378876</v>
      </c>
    </row>
    <row r="13" spans="1:17" ht="12.75" customHeight="1">
      <c r="A13" s="6">
        <v>2011</v>
      </c>
      <c r="B13" s="82">
        <v>13.038854531678965</v>
      </c>
      <c r="C13" s="82">
        <v>11.535886560214099</v>
      </c>
      <c r="D13" s="82">
        <v>7.2874315771677693</v>
      </c>
      <c r="E13" s="82">
        <v>4.1069849711606032</v>
      </c>
      <c r="F13" s="82">
        <v>39.734400972524007</v>
      </c>
      <c r="G13" s="82">
        <v>35.215925662352348</v>
      </c>
      <c r="H13" s="82">
        <v>16.806380714479328</v>
      </c>
      <c r="I13" s="82">
        <v>21.250028408138284</v>
      </c>
      <c r="J13" s="82">
        <v>8.8334406063815027</v>
      </c>
      <c r="K13" s="82">
        <v>11.060217600751979</v>
      </c>
      <c r="L13" s="82">
        <v>12.907380827247886</v>
      </c>
      <c r="M13" s="82">
        <v>15.872394564527875</v>
      </c>
      <c r="N13" s="82">
        <f t="shared" si="0"/>
        <v>47.02183254969178</v>
      </c>
      <c r="O13" s="82">
        <f t="shared" si="1"/>
        <v>39.322910633512947</v>
      </c>
      <c r="P13" s="82">
        <v>1.3921107705213103</v>
      </c>
      <c r="Q13" s="82">
        <v>0.95856223285441944</v>
      </c>
    </row>
    <row r="14" spans="1:17" ht="12.75" customHeight="1">
      <c r="A14" s="6" t="s">
        <v>92</v>
      </c>
      <c r="B14" s="82">
        <v>16.199483213591467</v>
      </c>
      <c r="C14" s="82">
        <v>15.307457692465038</v>
      </c>
      <c r="D14" s="82">
        <v>5.5766616067018049</v>
      </c>
      <c r="E14" s="82">
        <v>4.438529798210979</v>
      </c>
      <c r="F14" s="82">
        <v>37.432047159427484</v>
      </c>
      <c r="G14" s="82">
        <v>32.247122335523514</v>
      </c>
      <c r="H14" s="82">
        <v>18.486643493075537</v>
      </c>
      <c r="I14" s="82">
        <v>19.584389114856194</v>
      </c>
      <c r="J14" s="82">
        <v>8.4222672675915167</v>
      </c>
      <c r="K14" s="82">
        <v>11.246729580707646</v>
      </c>
      <c r="L14" s="82">
        <v>12.279147640885764</v>
      </c>
      <c r="M14" s="82">
        <v>16.398233888004043</v>
      </c>
      <c r="N14" s="82">
        <f t="shared" si="0"/>
        <v>43.008708766129288</v>
      </c>
      <c r="O14" s="82">
        <f t="shared" si="1"/>
        <v>36.685652133734493</v>
      </c>
      <c r="P14" s="82">
        <v>1.6037496187270899</v>
      </c>
      <c r="Q14" s="82">
        <v>0.77753759023105107</v>
      </c>
    </row>
    <row r="15" spans="1:17" ht="5.25" customHeight="1">
      <c r="A15" s="200"/>
      <c r="B15" s="200"/>
      <c r="C15" s="200"/>
      <c r="D15" s="200"/>
      <c r="E15" s="200"/>
      <c r="F15" s="200"/>
      <c r="G15" s="200"/>
      <c r="H15" s="200"/>
      <c r="I15" s="200"/>
      <c r="J15" s="200"/>
      <c r="K15" s="200"/>
      <c r="L15" s="200"/>
      <c r="M15" s="200"/>
      <c r="N15" s="200"/>
      <c r="O15" s="200"/>
      <c r="P15" s="200"/>
      <c r="Q15" s="200"/>
    </row>
    <row r="16" spans="1:17">
      <c r="A16" s="828" t="s">
        <v>358</v>
      </c>
      <c r="B16" s="829"/>
      <c r="C16" s="829"/>
      <c r="D16" s="829"/>
      <c r="E16" s="829"/>
      <c r="F16" s="829"/>
      <c r="G16" s="829"/>
      <c r="H16" s="829"/>
      <c r="I16" s="829"/>
      <c r="J16" s="829"/>
      <c r="K16" s="829"/>
      <c r="L16" s="829"/>
      <c r="M16" s="829"/>
      <c r="N16" s="829"/>
      <c r="O16" s="829"/>
      <c r="P16" s="829"/>
      <c r="Q16" s="829"/>
    </row>
    <row r="17" spans="1:17" ht="6" customHeight="1">
      <c r="A17" s="30"/>
      <c r="B17" s="249"/>
      <c r="C17" s="249"/>
      <c r="D17" s="249"/>
      <c r="E17" s="249"/>
      <c r="F17" s="249"/>
      <c r="G17" s="249"/>
      <c r="H17" s="249"/>
      <c r="I17" s="249"/>
      <c r="J17" s="249"/>
      <c r="K17" s="249"/>
    </row>
    <row r="18" spans="1:17" ht="15" customHeight="1">
      <c r="A18" s="776" t="s">
        <v>200</v>
      </c>
      <c r="B18" s="801"/>
      <c r="C18" s="801"/>
      <c r="D18" s="801"/>
      <c r="E18" s="801"/>
      <c r="F18" s="801"/>
      <c r="G18" s="801"/>
      <c r="H18" s="801"/>
      <c r="I18" s="801"/>
      <c r="J18" s="801"/>
      <c r="K18" s="801"/>
      <c r="L18" s="801"/>
      <c r="M18" s="801"/>
      <c r="N18" s="826"/>
      <c r="O18" s="826"/>
      <c r="P18" s="826"/>
      <c r="Q18" s="826"/>
    </row>
    <row r="19" spans="1:17">
      <c r="E19" s="257"/>
      <c r="F19" s="257"/>
      <c r="G19" s="255"/>
      <c r="I19" s="257"/>
      <c r="J19" s="257"/>
      <c r="K19" s="255"/>
    </row>
    <row r="20" spans="1:17">
      <c r="B20" s="258"/>
      <c r="C20" s="258"/>
      <c r="D20" s="256"/>
      <c r="E20" s="257"/>
      <c r="F20" s="258"/>
      <c r="G20" s="258"/>
      <c r="H20" s="256"/>
      <c r="I20" s="257"/>
      <c r="J20" s="257"/>
      <c r="K20" s="255"/>
    </row>
    <row r="21" spans="1:17">
      <c r="B21" s="258"/>
      <c r="C21" s="258"/>
      <c r="D21" s="256"/>
      <c r="E21" s="257"/>
      <c r="F21" s="258"/>
      <c r="G21" s="258"/>
      <c r="H21" s="256"/>
      <c r="I21" s="257"/>
      <c r="J21" s="257"/>
      <c r="K21" s="255"/>
    </row>
    <row r="22" spans="1:17">
      <c r="B22" s="258"/>
      <c r="C22" s="258"/>
      <c r="D22" s="256"/>
      <c r="E22" s="257"/>
      <c r="F22" s="258"/>
      <c r="G22" s="258"/>
      <c r="H22" s="256"/>
      <c r="I22" s="257"/>
      <c r="J22" s="257"/>
      <c r="K22" s="255"/>
    </row>
    <row r="23" spans="1:17">
      <c r="B23" s="258"/>
      <c r="C23" s="258"/>
      <c r="D23" s="256"/>
      <c r="E23" s="257"/>
      <c r="F23" s="258"/>
      <c r="G23" s="258"/>
      <c r="H23" s="256"/>
      <c r="I23" s="257"/>
      <c r="J23" s="257"/>
      <c r="K23" s="255"/>
    </row>
    <row r="24" spans="1:17">
      <c r="B24" s="258"/>
      <c r="C24" s="258"/>
      <c r="D24" s="256"/>
      <c r="E24" s="257"/>
      <c r="F24" s="258"/>
      <c r="G24" s="258"/>
      <c r="H24" s="256"/>
      <c r="I24" s="257"/>
      <c r="J24" s="257"/>
      <c r="K24" s="255"/>
    </row>
    <row r="25" spans="1:17">
      <c r="B25" s="258"/>
      <c r="C25" s="258"/>
      <c r="D25" s="256"/>
      <c r="E25" s="257"/>
      <c r="F25" s="258"/>
      <c r="G25" s="258"/>
      <c r="H25" s="256"/>
      <c r="I25" s="257"/>
      <c r="J25" s="257"/>
      <c r="K25" s="255"/>
    </row>
    <row r="26" spans="1:17">
      <c r="B26" s="258"/>
      <c r="C26" s="258"/>
      <c r="D26" s="256"/>
      <c r="E26" s="257"/>
      <c r="F26" s="258"/>
      <c r="G26" s="258"/>
      <c r="H26" s="256"/>
      <c r="I26" s="257"/>
      <c r="J26" s="257"/>
      <c r="K26" s="255"/>
    </row>
    <row r="27" spans="1:17">
      <c r="B27" s="258"/>
      <c r="C27" s="258"/>
      <c r="D27" s="256"/>
      <c r="E27" s="257"/>
      <c r="F27" s="258"/>
      <c r="G27" s="258"/>
      <c r="H27" s="256"/>
      <c r="I27" s="257"/>
      <c r="J27" s="257"/>
      <c r="K27" s="255"/>
    </row>
    <row r="28" spans="1:17">
      <c r="B28" s="258"/>
      <c r="C28" s="258"/>
      <c r="D28" s="256"/>
      <c r="E28" s="257"/>
      <c r="F28" s="258"/>
      <c r="G28" s="258"/>
      <c r="H28" s="256"/>
      <c r="I28" s="257"/>
      <c r="J28" s="257"/>
      <c r="K28" s="255"/>
    </row>
    <row r="29" spans="1:17">
      <c r="E29" s="257"/>
      <c r="F29" s="257"/>
      <c r="G29" s="255"/>
      <c r="I29" s="257"/>
      <c r="J29" s="257"/>
      <c r="K29" s="255"/>
    </row>
    <row r="30" spans="1:17">
      <c r="E30" s="257"/>
      <c r="F30" s="257"/>
      <c r="G30" s="255"/>
      <c r="I30" s="257"/>
      <c r="J30" s="257"/>
      <c r="K30" s="255"/>
    </row>
    <row r="31" spans="1:17">
      <c r="E31" s="257"/>
      <c r="F31" s="257"/>
      <c r="G31" s="255"/>
      <c r="I31" s="257"/>
      <c r="J31" s="257"/>
      <c r="K31" s="255"/>
    </row>
  </sheetData>
  <mergeCells count="13">
    <mergeCell ref="O1:Q1"/>
    <mergeCell ref="A18:Q18"/>
    <mergeCell ref="A2:Q2"/>
    <mergeCell ref="B3:C3"/>
    <mergeCell ref="D3:E3"/>
    <mergeCell ref="F3:G3"/>
    <mergeCell ref="H3:I3"/>
    <mergeCell ref="J3:K3"/>
    <mergeCell ref="L3:M3"/>
    <mergeCell ref="N3:O3"/>
    <mergeCell ref="P3:Q3"/>
    <mergeCell ref="A16:Q16"/>
    <mergeCell ref="K1:M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5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12"/>
  <sheetViews>
    <sheetView workbookViewId="0">
      <pane ySplit="4" topLeftCell="A5" activePane="bottomLeft" state="frozen"/>
      <selection activeCell="A17" sqref="A17:XFD18"/>
      <selection pane="bottomLeft" activeCell="D1" sqref="A1:S12"/>
    </sheetView>
  </sheetViews>
  <sheetFormatPr defaultColWidth="9.140625" defaultRowHeight="15"/>
  <cols>
    <col min="1" max="1" width="6.7109375" style="42" customWidth="1"/>
    <col min="2" max="19" width="8.7109375" style="42" customWidth="1"/>
    <col min="20" max="16384" width="9.140625" style="42"/>
  </cols>
  <sheetData>
    <row r="1" spans="1:19" s="94" customFormat="1" ht="30" customHeight="1">
      <c r="A1" s="142"/>
      <c r="B1" s="143"/>
      <c r="C1" s="143"/>
      <c r="D1" s="143"/>
      <c r="E1" s="143"/>
      <c r="F1" s="143"/>
      <c r="G1" s="143"/>
      <c r="H1" s="143"/>
      <c r="I1" s="143"/>
      <c r="J1" s="143"/>
      <c r="K1" s="774" t="s">
        <v>354</v>
      </c>
      <c r="L1" s="775"/>
      <c r="M1" s="775"/>
      <c r="Q1" s="799" t="s">
        <v>578</v>
      </c>
      <c r="R1" s="800"/>
      <c r="S1" s="800"/>
    </row>
    <row r="2" spans="1:19" s="148" customFormat="1" ht="30" customHeight="1">
      <c r="A2" s="786" t="s">
        <v>404</v>
      </c>
      <c r="B2" s="803"/>
      <c r="C2" s="803"/>
      <c r="D2" s="803"/>
      <c r="E2" s="803"/>
      <c r="F2" s="803"/>
      <c r="G2" s="803"/>
      <c r="H2" s="818"/>
      <c r="I2" s="818"/>
      <c r="J2" s="818"/>
      <c r="K2" s="818"/>
      <c r="L2" s="818"/>
      <c r="M2" s="818"/>
      <c r="N2" s="818"/>
      <c r="O2" s="818"/>
      <c r="P2" s="818"/>
      <c r="Q2" s="818"/>
      <c r="R2" s="818"/>
      <c r="S2" s="818"/>
    </row>
    <row r="3" spans="1:19" s="9" customFormat="1" ht="43.5" customHeight="1">
      <c r="A3" s="39"/>
      <c r="B3" s="778" t="s">
        <v>155</v>
      </c>
      <c r="C3" s="778"/>
      <c r="D3" s="805" t="s">
        <v>205</v>
      </c>
      <c r="E3" s="805"/>
      <c r="F3" s="778" t="s">
        <v>103</v>
      </c>
      <c r="G3" s="778"/>
      <c r="H3" s="778" t="s">
        <v>156</v>
      </c>
      <c r="I3" s="778"/>
      <c r="J3" s="778" t="s">
        <v>192</v>
      </c>
      <c r="K3" s="778"/>
      <c r="L3" s="778" t="s">
        <v>197</v>
      </c>
      <c r="M3" s="778"/>
      <c r="N3" s="778" t="s">
        <v>157</v>
      </c>
      <c r="O3" s="824"/>
      <c r="P3" s="778" t="s">
        <v>262</v>
      </c>
      <c r="Q3" s="778"/>
      <c r="R3" s="778" t="s">
        <v>36</v>
      </c>
      <c r="S3" s="824"/>
    </row>
    <row r="4" spans="1:19" s="4" customFormat="1" ht="15" customHeight="1">
      <c r="A4" s="4" t="s">
        <v>40</v>
      </c>
      <c r="B4" s="134" t="s">
        <v>29</v>
      </c>
      <c r="C4" s="134" t="s">
        <v>30</v>
      </c>
      <c r="D4" s="134" t="s">
        <v>29</v>
      </c>
      <c r="E4" s="134" t="s">
        <v>30</v>
      </c>
      <c r="F4" s="134" t="s">
        <v>29</v>
      </c>
      <c r="G4" s="134" t="s">
        <v>30</v>
      </c>
      <c r="H4" s="134" t="s">
        <v>29</v>
      </c>
      <c r="I4" s="134" t="s">
        <v>30</v>
      </c>
      <c r="J4" s="134" t="s">
        <v>29</v>
      </c>
      <c r="K4" s="134" t="s">
        <v>30</v>
      </c>
      <c r="L4" s="134" t="s">
        <v>29</v>
      </c>
      <c r="M4" s="134" t="s">
        <v>30</v>
      </c>
      <c r="N4" s="134" t="s">
        <v>29</v>
      </c>
      <c r="O4" s="134" t="s">
        <v>30</v>
      </c>
      <c r="P4" s="134" t="s">
        <v>29</v>
      </c>
      <c r="Q4" s="134" t="s">
        <v>30</v>
      </c>
      <c r="R4" s="134" t="s">
        <v>29</v>
      </c>
      <c r="S4" s="134" t="s">
        <v>30</v>
      </c>
    </row>
    <row r="5" spans="1:19" s="4" customFormat="1" ht="6" customHeight="1">
      <c r="A5" s="355"/>
      <c r="B5" s="325"/>
      <c r="C5" s="325"/>
      <c r="D5" s="325"/>
      <c r="E5" s="325"/>
      <c r="F5" s="325"/>
      <c r="G5" s="325"/>
      <c r="H5" s="325"/>
      <c r="I5" s="325"/>
      <c r="J5" s="325"/>
      <c r="K5" s="325"/>
      <c r="L5" s="325"/>
      <c r="M5" s="325"/>
      <c r="N5" s="325"/>
      <c r="O5" s="325"/>
      <c r="P5" s="325"/>
      <c r="Q5" s="325"/>
      <c r="R5" s="325"/>
      <c r="S5" s="325"/>
    </row>
    <row r="6" spans="1:19" s="4" customFormat="1" ht="12.75" customHeight="1">
      <c r="A6" s="6">
        <v>2012</v>
      </c>
      <c r="B6" s="28">
        <v>46.827127991709901</v>
      </c>
      <c r="C6" s="28">
        <v>40.532657894366402</v>
      </c>
      <c r="D6" s="28">
        <v>1.6968726292800014</v>
      </c>
      <c r="E6" s="28">
        <v>1.5133685140550805</v>
      </c>
      <c r="F6" s="28">
        <v>6.4305597673495178</v>
      </c>
      <c r="G6" s="28">
        <v>6.0332075060049872</v>
      </c>
      <c r="H6" s="28">
        <v>5.2807462551283981</v>
      </c>
      <c r="I6" s="28">
        <v>5.625297445922536</v>
      </c>
      <c r="J6" s="28">
        <v>11.548155606241499</v>
      </c>
      <c r="K6" s="28">
        <v>12.990822191984746</v>
      </c>
      <c r="L6" s="28">
        <v>8.3628867821469193</v>
      </c>
      <c r="M6" s="28">
        <v>9.1345076630799564</v>
      </c>
      <c r="N6" s="28">
        <v>18.127427770198789</v>
      </c>
      <c r="O6" s="28">
        <v>22.817056774459733</v>
      </c>
      <c r="P6" s="28">
        <v>13.408178651757918</v>
      </c>
      <c r="Q6" s="28">
        <v>13.171873465982603</v>
      </c>
      <c r="R6" s="28">
        <v>1.7262231979453808</v>
      </c>
      <c r="S6" s="28">
        <v>1.3530820101253556</v>
      </c>
    </row>
    <row r="7" spans="1:19" s="4" customFormat="1" ht="12.75" customHeight="1">
      <c r="A7" s="6">
        <v>2013</v>
      </c>
      <c r="B7" s="28">
        <v>57.904363549951022</v>
      </c>
      <c r="C7" s="28">
        <v>50.323057516173463</v>
      </c>
      <c r="D7" s="28">
        <v>1.5929396764086583</v>
      </c>
      <c r="E7" s="28">
        <v>0.95491914600883943</v>
      </c>
      <c r="F7" s="28">
        <v>4.1106177797154402</v>
      </c>
      <c r="G7" s="28">
        <v>3.8501538671947744</v>
      </c>
      <c r="H7" s="28">
        <v>4.7165002144657198</v>
      </c>
      <c r="I7" s="28">
        <v>5.2442434053677687</v>
      </c>
      <c r="J7" s="28">
        <v>10.851352817924896</v>
      </c>
      <c r="K7" s="28">
        <v>12.646465532690849</v>
      </c>
      <c r="L7" s="28">
        <v>8.4255751756609207</v>
      </c>
      <c r="M7" s="28">
        <v>9.3260105945511462</v>
      </c>
      <c r="N7" s="28">
        <v>10.603356237625873</v>
      </c>
      <c r="O7" s="28">
        <v>16.100000000000001</v>
      </c>
      <c r="P7" s="28">
        <v>10.420057670589818</v>
      </c>
      <c r="Q7" s="28">
        <v>10.049316418571383</v>
      </c>
      <c r="R7" s="28">
        <v>1.7952945482504046</v>
      </c>
      <c r="S7" s="28">
        <v>1.5619152504885163</v>
      </c>
    </row>
    <row r="8" spans="1:19" s="4" customFormat="1" ht="12.75" customHeight="1">
      <c r="A8" s="6">
        <v>2014</v>
      </c>
      <c r="B8" s="219">
        <v>59.414457452233592</v>
      </c>
      <c r="C8" s="219">
        <v>51.351069382559714</v>
      </c>
      <c r="D8" s="219">
        <v>1.1164285157879306</v>
      </c>
      <c r="E8" s="219">
        <v>1.4586148751881174</v>
      </c>
      <c r="F8" s="219">
        <v>3.7959671158726045</v>
      </c>
      <c r="G8" s="219">
        <v>4.3346465136633059</v>
      </c>
      <c r="H8" s="219">
        <v>4.7648861108878755</v>
      </c>
      <c r="I8" s="219">
        <v>5.2809039314840049</v>
      </c>
      <c r="J8" s="219">
        <v>10.033275390787894</v>
      </c>
      <c r="K8" s="219">
        <v>12.312993800436915</v>
      </c>
      <c r="L8" s="219">
        <v>8.1134424424508751</v>
      </c>
      <c r="M8" s="219">
        <v>8.6054438467080576</v>
      </c>
      <c r="N8" s="219">
        <v>10.983024325500674</v>
      </c>
      <c r="O8" s="219">
        <v>14.947911484122848</v>
      </c>
      <c r="P8" s="220">
        <v>9.6772817425483826</v>
      </c>
      <c r="Q8" s="220">
        <v>11.074165320335425</v>
      </c>
      <c r="R8" s="220">
        <v>1.7785186464824976</v>
      </c>
      <c r="S8" s="220">
        <v>1.7084161658391199</v>
      </c>
    </row>
    <row r="9" spans="1:19" s="4" customFormat="1" ht="12.75" customHeight="1">
      <c r="A9" s="6">
        <v>2015</v>
      </c>
      <c r="B9" s="220">
        <v>60.919582277272788</v>
      </c>
      <c r="C9" s="220">
        <v>57.386530565656521</v>
      </c>
      <c r="D9" s="220">
        <v>1.3060636201699989</v>
      </c>
      <c r="E9" s="220">
        <v>0.88820165955267438</v>
      </c>
      <c r="F9" s="220">
        <v>3.3819217965542299</v>
      </c>
      <c r="G9" s="220">
        <v>3.3912876649115313</v>
      </c>
      <c r="H9" s="220">
        <v>4.3118620636383875</v>
      </c>
      <c r="I9" s="220">
        <v>4.057955910539814</v>
      </c>
      <c r="J9" s="220">
        <v>9.7384678855607554</v>
      </c>
      <c r="K9" s="220">
        <v>10.199999999999999</v>
      </c>
      <c r="L9" s="220">
        <v>7.4187532731544312</v>
      </c>
      <c r="M9" s="220">
        <v>7.6926518293868202</v>
      </c>
      <c r="N9" s="220">
        <v>10.079965867726242</v>
      </c>
      <c r="O9" s="220">
        <v>14.144011239152206</v>
      </c>
      <c r="P9" s="220">
        <v>8.9998474803626038</v>
      </c>
      <c r="Q9" s="220">
        <v>8.337445235004024</v>
      </c>
      <c r="R9" s="220">
        <v>2.843383215923557</v>
      </c>
      <c r="S9" s="220">
        <v>2.1954747754461912</v>
      </c>
    </row>
    <row r="10" spans="1:19" s="4" customFormat="1" ht="12.75" customHeight="1">
      <c r="A10" s="6">
        <v>2016</v>
      </c>
      <c r="B10" s="220">
        <v>66.650026390532631</v>
      </c>
      <c r="C10" s="220">
        <v>57.692074789267579</v>
      </c>
      <c r="D10" s="220">
        <v>0.99607298076718265</v>
      </c>
      <c r="E10" s="220">
        <v>0.61108174714990127</v>
      </c>
      <c r="F10" s="220">
        <v>3.595197544732688</v>
      </c>
      <c r="G10" s="220">
        <v>3.5179248174762736</v>
      </c>
      <c r="H10" s="220">
        <v>3.3096373371289691</v>
      </c>
      <c r="I10" s="220">
        <v>4.2634657310950121</v>
      </c>
      <c r="J10" s="220">
        <v>7.1350878862281473</v>
      </c>
      <c r="K10" s="220">
        <v>8.680839074510649</v>
      </c>
      <c r="L10" s="220">
        <v>6.6295515402700085</v>
      </c>
      <c r="M10" s="220">
        <v>9.4136740234523391</v>
      </c>
      <c r="N10" s="220">
        <v>9.8900048234631193</v>
      </c>
      <c r="O10" s="220">
        <v>13.371422598387872</v>
      </c>
      <c r="P10" s="220">
        <v>7.9009078626288076</v>
      </c>
      <c r="Q10" s="220">
        <v>8.3924722957211966</v>
      </c>
      <c r="R10" s="220">
        <v>1.7944214968772645</v>
      </c>
      <c r="S10" s="220">
        <v>2.4495172186603691</v>
      </c>
    </row>
    <row r="11" spans="1:19" ht="6" customHeight="1">
      <c r="A11" s="197"/>
      <c r="B11" s="198"/>
      <c r="C11" s="198"/>
      <c r="D11" s="198"/>
      <c r="E11" s="198"/>
      <c r="F11" s="198"/>
      <c r="G11" s="198"/>
      <c r="H11" s="198"/>
      <c r="I11" s="198"/>
      <c r="J11" s="198"/>
      <c r="K11" s="202"/>
      <c r="L11" s="129"/>
      <c r="M11" s="129"/>
      <c r="N11" s="129"/>
      <c r="O11" s="129"/>
      <c r="P11" s="129"/>
      <c r="Q11" s="129"/>
      <c r="R11" s="129"/>
      <c r="S11" s="129"/>
    </row>
    <row r="12" spans="1:19" ht="15" customHeight="1">
      <c r="A12" s="776" t="s">
        <v>200</v>
      </c>
      <c r="B12" s="801"/>
      <c r="C12" s="801"/>
      <c r="D12" s="801"/>
      <c r="E12" s="801"/>
      <c r="F12" s="801"/>
      <c r="G12" s="801"/>
      <c r="H12" s="793"/>
      <c r="I12" s="793"/>
      <c r="J12" s="793"/>
      <c r="K12" s="793"/>
      <c r="L12" s="793"/>
      <c r="M12" s="793"/>
      <c r="N12" s="793"/>
      <c r="O12" s="793"/>
      <c r="P12" s="793"/>
      <c r="Q12" s="793"/>
      <c r="R12" s="793"/>
      <c r="S12" s="793"/>
    </row>
  </sheetData>
  <mergeCells count="13">
    <mergeCell ref="Q1:S1"/>
    <mergeCell ref="A12:S12"/>
    <mergeCell ref="R3:S3"/>
    <mergeCell ref="A2:S2"/>
    <mergeCell ref="H3:I3"/>
    <mergeCell ref="P3:Q3"/>
    <mergeCell ref="L3:M3"/>
    <mergeCell ref="B3:C3"/>
    <mergeCell ref="D3:E3"/>
    <mergeCell ref="F3:G3"/>
    <mergeCell ref="J3:K3"/>
    <mergeCell ref="N3:O3"/>
    <mergeCell ref="K1:M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12"/>
  <sheetViews>
    <sheetView zoomScaleNormal="100" workbookViewId="0">
      <pane ySplit="4" topLeftCell="A5" activePane="bottomLeft" state="frozen"/>
      <selection activeCell="A17" sqref="A17:XFD18"/>
      <selection pane="bottomLeft" activeCell="F20" sqref="F20"/>
    </sheetView>
  </sheetViews>
  <sheetFormatPr defaultColWidth="9.140625" defaultRowHeight="15"/>
  <cols>
    <col min="1" max="1" width="6.7109375" style="42" customWidth="1"/>
    <col min="2" max="19" width="8.7109375" style="42" customWidth="1"/>
    <col min="20" max="16384" width="9.140625" style="42"/>
  </cols>
  <sheetData>
    <row r="1" spans="1:19" s="94" customFormat="1" ht="30" customHeight="1">
      <c r="A1" s="142"/>
      <c r="B1" s="143"/>
      <c r="C1" s="143"/>
      <c r="D1" s="143"/>
      <c r="E1" s="143"/>
      <c r="F1" s="143"/>
      <c r="G1" s="143"/>
      <c r="H1" s="143"/>
      <c r="I1" s="143"/>
      <c r="J1" s="143"/>
      <c r="K1" s="774" t="s">
        <v>354</v>
      </c>
      <c r="L1" s="775"/>
      <c r="M1" s="775"/>
      <c r="Q1" s="799" t="s">
        <v>578</v>
      </c>
      <c r="R1" s="800"/>
      <c r="S1" s="800"/>
    </row>
    <row r="2" spans="1:19" s="148" customFormat="1" ht="30" customHeight="1">
      <c r="A2" s="786" t="s">
        <v>426</v>
      </c>
      <c r="B2" s="803"/>
      <c r="C2" s="803"/>
      <c r="D2" s="803"/>
      <c r="E2" s="803"/>
      <c r="F2" s="803"/>
      <c r="G2" s="803"/>
      <c r="H2" s="818"/>
      <c r="I2" s="818"/>
      <c r="J2" s="818"/>
      <c r="K2" s="818"/>
      <c r="L2" s="818"/>
      <c r="M2" s="818"/>
      <c r="N2" s="818"/>
      <c r="O2" s="818"/>
      <c r="P2" s="818"/>
      <c r="Q2" s="818"/>
      <c r="R2" s="818"/>
      <c r="S2" s="818"/>
    </row>
    <row r="3" spans="1:19" s="9" customFormat="1" ht="44.1" customHeight="1">
      <c r="A3" s="39"/>
      <c r="B3" s="778" t="s">
        <v>155</v>
      </c>
      <c r="C3" s="778"/>
      <c r="D3" s="805" t="s">
        <v>205</v>
      </c>
      <c r="E3" s="805"/>
      <c r="F3" s="778" t="s">
        <v>103</v>
      </c>
      <c r="G3" s="778"/>
      <c r="H3" s="778" t="s">
        <v>156</v>
      </c>
      <c r="I3" s="778"/>
      <c r="J3" s="778" t="s">
        <v>192</v>
      </c>
      <c r="K3" s="778"/>
      <c r="L3" s="778" t="s">
        <v>197</v>
      </c>
      <c r="M3" s="778"/>
      <c r="N3" s="778" t="s">
        <v>157</v>
      </c>
      <c r="O3" s="824"/>
      <c r="P3" s="778" t="s">
        <v>262</v>
      </c>
      <c r="Q3" s="778"/>
      <c r="R3" s="778" t="s">
        <v>36</v>
      </c>
      <c r="S3" s="824"/>
    </row>
    <row r="4" spans="1:19" s="4" customFormat="1" ht="15" customHeight="1">
      <c r="A4" s="4" t="s">
        <v>40</v>
      </c>
      <c r="B4" s="134" t="s">
        <v>29</v>
      </c>
      <c r="C4" s="134" t="s">
        <v>30</v>
      </c>
      <c r="D4" s="134" t="s">
        <v>29</v>
      </c>
      <c r="E4" s="134" t="s">
        <v>30</v>
      </c>
      <c r="F4" s="134" t="s">
        <v>29</v>
      </c>
      <c r="G4" s="134" t="s">
        <v>30</v>
      </c>
      <c r="H4" s="134" t="s">
        <v>29</v>
      </c>
      <c r="I4" s="134" t="s">
        <v>30</v>
      </c>
      <c r="J4" s="134" t="s">
        <v>29</v>
      </c>
      <c r="K4" s="134" t="s">
        <v>30</v>
      </c>
      <c r="L4" s="134" t="s">
        <v>29</v>
      </c>
      <c r="M4" s="134" t="s">
        <v>30</v>
      </c>
      <c r="N4" s="134" t="s">
        <v>29</v>
      </c>
      <c r="O4" s="134" t="s">
        <v>30</v>
      </c>
      <c r="P4" s="134" t="s">
        <v>29</v>
      </c>
      <c r="Q4" s="134" t="s">
        <v>30</v>
      </c>
      <c r="R4" s="134" t="s">
        <v>29</v>
      </c>
      <c r="S4" s="134" t="s">
        <v>30</v>
      </c>
    </row>
    <row r="5" spans="1:19" s="4" customFormat="1" ht="6" customHeight="1">
      <c r="A5" s="355"/>
      <c r="B5" s="325"/>
      <c r="C5" s="325"/>
      <c r="D5" s="325"/>
      <c r="E5" s="325"/>
      <c r="F5" s="325"/>
      <c r="G5" s="325"/>
      <c r="H5" s="325"/>
      <c r="I5" s="325"/>
      <c r="J5" s="325"/>
      <c r="K5" s="325"/>
      <c r="L5" s="325"/>
      <c r="M5" s="325"/>
      <c r="N5" s="325"/>
      <c r="O5" s="325"/>
      <c r="P5" s="325"/>
      <c r="Q5" s="325"/>
      <c r="R5" s="325"/>
      <c r="S5" s="325"/>
    </row>
    <row r="6" spans="1:19" s="4" customFormat="1" ht="12.75" customHeight="1">
      <c r="A6" s="6">
        <v>2012</v>
      </c>
      <c r="B6" s="28">
        <v>19.375193366506029</v>
      </c>
      <c r="C6" s="28">
        <v>15.314143857417687</v>
      </c>
      <c r="D6" s="28">
        <v>5.2</v>
      </c>
      <c r="E6" s="28">
        <v>3.3195099608891008</v>
      </c>
      <c r="F6" s="28">
        <v>15.982769215960291</v>
      </c>
      <c r="G6" s="28">
        <v>13.340242777875361</v>
      </c>
      <c r="H6" s="28">
        <v>15.207674558318132</v>
      </c>
      <c r="I6" s="28">
        <v>16.191106351871866</v>
      </c>
      <c r="J6" s="28">
        <v>22.1</v>
      </c>
      <c r="K6" s="28">
        <v>20.5</v>
      </c>
      <c r="L6" s="28">
        <v>9.2901243705436087</v>
      </c>
      <c r="M6" s="28">
        <v>10</v>
      </c>
      <c r="N6" s="28">
        <v>11.779813554768289</v>
      </c>
      <c r="O6" s="28">
        <v>19.844345778226685</v>
      </c>
      <c r="P6" s="28">
        <v>36.390443774278424</v>
      </c>
      <c r="Q6" s="28">
        <v>32.850859090636327</v>
      </c>
      <c r="R6" s="28">
        <v>1.0189030893536284</v>
      </c>
      <c r="S6" s="28">
        <v>1.5</v>
      </c>
    </row>
    <row r="7" spans="1:19" s="4" customFormat="1" ht="12.75" customHeight="1">
      <c r="A7" s="6">
        <v>2013</v>
      </c>
      <c r="B7" s="28">
        <v>23.48883311153925</v>
      </c>
      <c r="C7" s="28">
        <v>21.993818603544359</v>
      </c>
      <c r="D7" s="28">
        <v>3.2980389053357055</v>
      </c>
      <c r="E7" s="28">
        <v>1.7300876437833508</v>
      </c>
      <c r="F7" s="28">
        <v>14.706392291986001</v>
      </c>
      <c r="G7" s="28">
        <v>10.98381360653514</v>
      </c>
      <c r="H7" s="28">
        <v>14.774345441379799</v>
      </c>
      <c r="I7" s="28">
        <v>12.400559165331286</v>
      </c>
      <c r="J7" s="28">
        <v>23.264900107403104</v>
      </c>
      <c r="K7" s="28">
        <v>22.531896101034839</v>
      </c>
      <c r="L7" s="28">
        <v>8.6</v>
      </c>
      <c r="M7" s="28">
        <v>11.775962026699062</v>
      </c>
      <c r="N7" s="28">
        <v>10.8</v>
      </c>
      <c r="O7" s="28">
        <v>17.535469505490454</v>
      </c>
      <c r="P7" s="28">
        <v>32.778776638701508</v>
      </c>
      <c r="Q7" s="28">
        <v>25.114460415649777</v>
      </c>
      <c r="R7" s="28">
        <v>0.986405679268749</v>
      </c>
      <c r="S7" s="28">
        <v>1.0483933475790903</v>
      </c>
    </row>
    <row r="8" spans="1:19" s="4" customFormat="1" ht="12.75" customHeight="1">
      <c r="A8" s="6">
        <v>2014</v>
      </c>
      <c r="B8" s="28">
        <v>24.454228755854583</v>
      </c>
      <c r="C8" s="28">
        <v>18.757302808281512</v>
      </c>
      <c r="D8" s="234">
        <v>3.8386729316622339</v>
      </c>
      <c r="E8" s="234">
        <v>1.6082682221448823</v>
      </c>
      <c r="F8" s="234">
        <v>14.737401653044433</v>
      </c>
      <c r="G8" s="234">
        <v>10.785824830768496</v>
      </c>
      <c r="H8" s="234">
        <v>13.695123512331495</v>
      </c>
      <c r="I8" s="234">
        <v>13.00307427785329</v>
      </c>
      <c r="J8" s="234">
        <v>21.870717000003982</v>
      </c>
      <c r="K8" s="234">
        <v>22.676941565847528</v>
      </c>
      <c r="L8" s="234">
        <v>9.0252952113753828</v>
      </c>
      <c r="M8" s="234">
        <v>11.859052575701192</v>
      </c>
      <c r="N8" s="234">
        <v>10.956207898963058</v>
      </c>
      <c r="O8" s="234">
        <v>19.445843441399713</v>
      </c>
      <c r="P8" s="235">
        <v>32.271198097038322</v>
      </c>
      <c r="Q8" s="235">
        <v>25.397167330766756</v>
      </c>
      <c r="R8" s="235">
        <v>1.4223530367647075</v>
      </c>
      <c r="S8" s="235">
        <v>1.8636922780003242</v>
      </c>
    </row>
    <row r="9" spans="1:19" s="4" customFormat="1" ht="12.75" customHeight="1">
      <c r="A9" s="6">
        <v>2015</v>
      </c>
      <c r="B9" s="611">
        <v>27.157601324873994</v>
      </c>
      <c r="C9" s="611">
        <v>24.531666531000031</v>
      </c>
      <c r="D9" s="611">
        <v>2</v>
      </c>
      <c r="E9" s="611">
        <v>2.5744916304597689</v>
      </c>
      <c r="F9" s="611">
        <v>13.041766309066674</v>
      </c>
      <c r="G9" s="611">
        <v>10.265119148963837</v>
      </c>
      <c r="H9" s="611">
        <v>12.369718485507967</v>
      </c>
      <c r="I9" s="611">
        <v>11.764051385627297</v>
      </c>
      <c r="J9" s="611">
        <v>20.73280796804794</v>
      </c>
      <c r="K9" s="611">
        <v>22.060621771851025</v>
      </c>
      <c r="L9" s="611">
        <v>9.5685736871749381</v>
      </c>
      <c r="M9" s="611">
        <v>9.8401662929432998</v>
      </c>
      <c r="N9" s="611">
        <v>13.288222590059368</v>
      </c>
      <c r="O9" s="611">
        <v>17.622588446482972</v>
      </c>
      <c r="P9" s="611">
        <v>27.439786358654285</v>
      </c>
      <c r="Q9" s="611">
        <v>24.603662165050935</v>
      </c>
      <c r="R9" s="611">
        <v>1.8130080711896646</v>
      </c>
      <c r="S9" s="611">
        <v>1.3412947926721908</v>
      </c>
    </row>
    <row r="10" spans="1:19" s="4" customFormat="1" ht="12.75" customHeight="1">
      <c r="A10" s="6">
        <v>2016</v>
      </c>
      <c r="B10" s="611">
        <v>27.20519375748162</v>
      </c>
      <c r="C10" s="611">
        <v>24.715386116171121</v>
      </c>
      <c r="D10" s="611">
        <v>3.4899340531655119</v>
      </c>
      <c r="E10" s="611">
        <v>0.96351139320279933</v>
      </c>
      <c r="F10" s="611">
        <v>11.384999395931041</v>
      </c>
      <c r="G10" s="611">
        <v>8.2793500460686946</v>
      </c>
      <c r="H10" s="611">
        <v>11.865256768859837</v>
      </c>
      <c r="I10" s="611">
        <v>12.175359346475524</v>
      </c>
      <c r="J10" s="611">
        <v>21.258466814890294</v>
      </c>
      <c r="K10" s="611">
        <v>20.603443032213921</v>
      </c>
      <c r="L10" s="611">
        <v>10.680120106476762</v>
      </c>
      <c r="M10" s="611">
        <v>12.267899974934524</v>
      </c>
      <c r="N10" s="611">
        <v>12.307782248386809</v>
      </c>
      <c r="O10" s="611">
        <v>18.408012769399214</v>
      </c>
      <c r="P10" s="611">
        <v>26.740190217956712</v>
      </c>
      <c r="Q10" s="611">
        <v>21.418220785747057</v>
      </c>
      <c r="R10" s="611">
        <v>1.8082468548081168</v>
      </c>
      <c r="S10" s="611">
        <v>2.5870373215341829</v>
      </c>
    </row>
    <row r="11" spans="1:19" ht="6" customHeight="1">
      <c r="A11" s="197"/>
      <c r="B11" s="198"/>
      <c r="C11" s="198"/>
      <c r="D11" s="198"/>
      <c r="E11" s="198"/>
      <c r="F11" s="198"/>
      <c r="G11" s="198"/>
      <c r="H11" s="198"/>
      <c r="I11" s="198"/>
      <c r="J11" s="198"/>
      <c r="K11" s="202"/>
      <c r="L11" s="129"/>
      <c r="M11" s="129"/>
      <c r="N11" s="129"/>
      <c r="O11" s="129"/>
      <c r="P11" s="129"/>
      <c r="Q11" s="129"/>
      <c r="R11" s="129"/>
      <c r="S11" s="129"/>
    </row>
    <row r="12" spans="1:19" ht="15" customHeight="1">
      <c r="A12" s="776" t="s">
        <v>200</v>
      </c>
      <c r="B12" s="801"/>
      <c r="C12" s="801"/>
      <c r="D12" s="801"/>
      <c r="E12" s="801"/>
      <c r="F12" s="801"/>
      <c r="G12" s="801"/>
      <c r="H12" s="793"/>
      <c r="I12" s="793"/>
      <c r="J12" s="793"/>
      <c r="K12" s="793"/>
      <c r="L12" s="793"/>
      <c r="M12" s="793"/>
      <c r="N12" s="793"/>
      <c r="O12" s="793"/>
      <c r="P12" s="793"/>
      <c r="Q12" s="793"/>
      <c r="R12" s="793"/>
      <c r="S12" s="793"/>
    </row>
  </sheetData>
  <mergeCells count="13">
    <mergeCell ref="Q1:S1"/>
    <mergeCell ref="A12:S12"/>
    <mergeCell ref="A2:S2"/>
    <mergeCell ref="B3:C3"/>
    <mergeCell ref="D3:E3"/>
    <mergeCell ref="F3:G3"/>
    <mergeCell ref="H3:I3"/>
    <mergeCell ref="J3:K3"/>
    <mergeCell ref="L3:M3"/>
    <mergeCell ref="N3:O3"/>
    <mergeCell ref="P3:Q3"/>
    <mergeCell ref="R3:S3"/>
    <mergeCell ref="K1:M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T41"/>
  <sheetViews>
    <sheetView workbookViewId="0">
      <pane ySplit="4" topLeftCell="A5" activePane="bottomLeft" state="frozen"/>
      <selection activeCell="A17" sqref="A17:XFD18"/>
      <selection pane="bottomLeft" activeCell="B42" sqref="B42"/>
    </sheetView>
  </sheetViews>
  <sheetFormatPr defaultColWidth="9.140625" defaultRowHeight="15"/>
  <cols>
    <col min="1" max="1" width="6.7109375" style="42" customWidth="1"/>
    <col min="2" max="5" width="8.7109375" style="42" customWidth="1"/>
    <col min="6" max="16384" width="9.140625" style="42"/>
  </cols>
  <sheetData>
    <row r="1" spans="1:14" s="94" customFormat="1" ht="30" customHeight="1">
      <c r="A1" s="142"/>
      <c r="B1" s="143"/>
      <c r="D1" s="754"/>
      <c r="E1" s="799" t="s">
        <v>487</v>
      </c>
      <c r="F1" s="799"/>
      <c r="G1" s="799"/>
      <c r="K1" s="774" t="s">
        <v>354</v>
      </c>
      <c r="L1" s="775"/>
      <c r="M1" s="775"/>
    </row>
    <row r="2" spans="1:14" s="148" customFormat="1" ht="45" customHeight="1">
      <c r="A2" s="831" t="s">
        <v>420</v>
      </c>
      <c r="B2" s="831"/>
      <c r="C2" s="831"/>
      <c r="D2" s="831"/>
      <c r="E2" s="831"/>
      <c r="F2" s="831"/>
      <c r="G2" s="831"/>
      <c r="H2" s="4"/>
      <c r="I2" s="4"/>
      <c r="J2" s="4"/>
      <c r="K2" s="4"/>
      <c r="L2" s="4"/>
      <c r="M2" s="4"/>
      <c r="N2" s="4"/>
    </row>
    <row r="3" spans="1:14" s="4" customFormat="1" ht="15" customHeight="1">
      <c r="A3" s="5"/>
      <c r="B3" s="778" t="s">
        <v>27</v>
      </c>
      <c r="C3" s="778"/>
      <c r="D3" s="778" t="s">
        <v>26</v>
      </c>
      <c r="E3" s="778"/>
      <c r="F3" s="778" t="s">
        <v>563</v>
      </c>
      <c r="G3" s="778"/>
    </row>
    <row r="4" spans="1:14" s="4" customFormat="1" ht="15" customHeight="1">
      <c r="A4" s="4" t="s">
        <v>40</v>
      </c>
      <c r="B4" s="134" t="s">
        <v>29</v>
      </c>
      <c r="C4" s="134" t="s">
        <v>30</v>
      </c>
      <c r="D4" s="134" t="s">
        <v>29</v>
      </c>
      <c r="E4" s="134" t="s">
        <v>30</v>
      </c>
      <c r="F4" s="732" t="s">
        <v>29</v>
      </c>
      <c r="G4" s="732" t="s">
        <v>30</v>
      </c>
    </row>
    <row r="5" spans="1:14" s="4" customFormat="1" ht="6" customHeight="1">
      <c r="A5" s="355"/>
      <c r="B5" s="377"/>
      <c r="C5" s="377"/>
      <c r="D5" s="377"/>
      <c r="E5" s="377"/>
      <c r="F5" s="377"/>
      <c r="G5" s="377"/>
    </row>
    <row r="6" spans="1:14" s="4" customFormat="1" ht="12.75" customHeight="1">
      <c r="A6" s="6">
        <v>1989</v>
      </c>
      <c r="B6" s="82">
        <v>6.1052033596179296</v>
      </c>
      <c r="C6" s="82">
        <v>5.0086798808977084</v>
      </c>
      <c r="D6" s="82">
        <v>93.894796640382168</v>
      </c>
      <c r="E6" s="82">
        <v>94.991320119102369</v>
      </c>
      <c r="F6" s="190" t="s">
        <v>38</v>
      </c>
      <c r="G6" s="190" t="s">
        <v>38</v>
      </c>
    </row>
    <row r="7" spans="1:14" s="4" customFormat="1" ht="12.75" customHeight="1">
      <c r="A7" s="6">
        <v>1990</v>
      </c>
      <c r="B7" s="82">
        <v>7.1250831064621778</v>
      </c>
      <c r="C7" s="82">
        <v>7.007020834256239</v>
      </c>
      <c r="D7" s="82">
        <v>92.874916893539222</v>
      </c>
      <c r="E7" s="82">
        <v>92.992979165743918</v>
      </c>
      <c r="F7" s="190" t="s">
        <v>38</v>
      </c>
      <c r="G7" s="190" t="s">
        <v>38</v>
      </c>
    </row>
    <row r="8" spans="1:14" s="4" customFormat="1" ht="12.75" customHeight="1">
      <c r="A8" s="6">
        <v>1991</v>
      </c>
      <c r="B8" s="82">
        <v>7.8939138138648071</v>
      </c>
      <c r="C8" s="82">
        <v>5.387943610373644</v>
      </c>
      <c r="D8" s="82">
        <v>92.106086186135315</v>
      </c>
      <c r="E8" s="82">
        <v>94.612056389626261</v>
      </c>
      <c r="F8" s="190" t="s">
        <v>38</v>
      </c>
      <c r="G8" s="190" t="s">
        <v>38</v>
      </c>
    </row>
    <row r="9" spans="1:14" s="4" customFormat="1" ht="12.75" customHeight="1">
      <c r="A9" s="6">
        <v>1992</v>
      </c>
      <c r="B9" s="82">
        <v>8.3721111374988784</v>
      </c>
      <c r="C9" s="82">
        <v>5.5170419173756367</v>
      </c>
      <c r="D9" s="82">
        <v>91.627888862503497</v>
      </c>
      <c r="E9" s="82">
        <v>94.482958082623142</v>
      </c>
      <c r="F9" s="190" t="s">
        <v>38</v>
      </c>
      <c r="G9" s="190" t="s">
        <v>38</v>
      </c>
    </row>
    <row r="10" spans="1:14" s="4" customFormat="1" ht="12.75" customHeight="1">
      <c r="A10" s="6">
        <v>1993</v>
      </c>
      <c r="B10" s="82">
        <v>7.3891718113463511</v>
      </c>
      <c r="C10" s="82">
        <v>5.4043852902302074</v>
      </c>
      <c r="D10" s="82">
        <v>92.610828188653954</v>
      </c>
      <c r="E10" s="82">
        <v>94.595614709769791</v>
      </c>
      <c r="F10" s="190" t="s">
        <v>38</v>
      </c>
      <c r="G10" s="190" t="s">
        <v>38</v>
      </c>
    </row>
    <row r="11" spans="1:14" s="4" customFormat="1" ht="12.75" customHeight="1">
      <c r="A11" s="6">
        <v>1994</v>
      </c>
      <c r="B11" s="82">
        <v>8.6316461269470821</v>
      </c>
      <c r="C11" s="82">
        <v>6.4138614124543896</v>
      </c>
      <c r="D11" s="82">
        <v>91.368353873052286</v>
      </c>
      <c r="E11" s="82">
        <v>93.586138587545989</v>
      </c>
      <c r="F11" s="190" t="s">
        <v>38</v>
      </c>
      <c r="G11" s="190" t="s">
        <v>38</v>
      </c>
    </row>
    <row r="12" spans="1:14" s="4" customFormat="1" ht="12.75" customHeight="1">
      <c r="A12" s="6">
        <v>1995</v>
      </c>
      <c r="B12" s="82">
        <v>7.2130863081739491</v>
      </c>
      <c r="C12" s="82">
        <v>6.7605283677048194</v>
      </c>
      <c r="D12" s="82">
        <v>92.786913691826356</v>
      </c>
      <c r="E12" s="82">
        <v>93.239471632294794</v>
      </c>
      <c r="F12" s="190" t="s">
        <v>38</v>
      </c>
      <c r="G12" s="190" t="s">
        <v>38</v>
      </c>
    </row>
    <row r="13" spans="1:14" s="4" customFormat="1" ht="12.75" customHeight="1">
      <c r="A13" s="6">
        <v>1996</v>
      </c>
      <c r="B13" s="82">
        <v>6.7087403597756321</v>
      </c>
      <c r="C13" s="82">
        <v>5.1208369893138581</v>
      </c>
      <c r="D13" s="82">
        <v>93.291259640223885</v>
      </c>
      <c r="E13" s="82">
        <v>94.879163010684877</v>
      </c>
      <c r="F13" s="190" t="s">
        <v>38</v>
      </c>
      <c r="G13" s="190" t="s">
        <v>38</v>
      </c>
    </row>
    <row r="14" spans="1:14" s="4" customFormat="1" ht="12.75" customHeight="1">
      <c r="A14" s="6">
        <v>1997</v>
      </c>
      <c r="B14" s="82">
        <v>8.1580868410674423</v>
      </c>
      <c r="C14" s="82">
        <v>7.012533660782541</v>
      </c>
      <c r="D14" s="82">
        <v>91.8419131589323</v>
      </c>
      <c r="E14" s="82">
        <v>92.987466339219054</v>
      </c>
      <c r="F14" s="190" t="s">
        <v>38</v>
      </c>
      <c r="G14" s="190" t="s">
        <v>38</v>
      </c>
    </row>
    <row r="15" spans="1:14" s="4" customFormat="1" ht="12.75" customHeight="1">
      <c r="A15" s="6">
        <v>1998</v>
      </c>
      <c r="B15" s="82">
        <v>10.801584956184511</v>
      </c>
      <c r="C15" s="82">
        <v>9.7783047613143257</v>
      </c>
      <c r="D15" s="82">
        <v>89.198415043815004</v>
      </c>
      <c r="E15" s="82">
        <v>90.221695238685285</v>
      </c>
      <c r="F15" s="190" t="s">
        <v>38</v>
      </c>
      <c r="G15" s="190" t="s">
        <v>38</v>
      </c>
    </row>
    <row r="16" spans="1:14" s="4" customFormat="1" ht="12.75" customHeight="1">
      <c r="A16" s="6">
        <v>1999</v>
      </c>
      <c r="B16" s="82">
        <v>12.920630906161479</v>
      </c>
      <c r="C16" s="82">
        <v>11.257105843945205</v>
      </c>
      <c r="D16" s="82">
        <v>87.07936909383956</v>
      </c>
      <c r="E16" s="82">
        <v>88.742894156054078</v>
      </c>
      <c r="F16" s="190" t="s">
        <v>38</v>
      </c>
      <c r="G16" s="190" t="s">
        <v>38</v>
      </c>
    </row>
    <row r="17" spans="1:7" s="4" customFormat="1" ht="12.75" customHeight="1">
      <c r="A17" s="6">
        <v>2000</v>
      </c>
      <c r="B17" s="82">
        <v>14.774914191885575</v>
      </c>
      <c r="C17" s="82">
        <v>11.17211146199198</v>
      </c>
      <c r="D17" s="82">
        <v>85.225085808114216</v>
      </c>
      <c r="E17" s="82">
        <v>88.8</v>
      </c>
      <c r="F17" s="190" t="s">
        <v>38</v>
      </c>
      <c r="G17" s="190" t="s">
        <v>38</v>
      </c>
    </row>
    <row r="18" spans="1:7" s="4" customFormat="1" ht="12.75" customHeight="1">
      <c r="A18" s="6">
        <v>2001</v>
      </c>
      <c r="B18" s="82">
        <v>13.64228484515791</v>
      </c>
      <c r="C18" s="82">
        <v>11.151711486003272</v>
      </c>
      <c r="D18" s="82">
        <v>86.357715154839184</v>
      </c>
      <c r="E18" s="82">
        <v>88.8</v>
      </c>
      <c r="F18" s="190" t="s">
        <v>38</v>
      </c>
      <c r="G18" s="190" t="s">
        <v>38</v>
      </c>
    </row>
    <row r="19" spans="1:7" s="4" customFormat="1" ht="12.75" customHeight="1">
      <c r="A19" s="6">
        <v>2002</v>
      </c>
      <c r="B19" s="82">
        <v>12.318646819952971</v>
      </c>
      <c r="C19" s="82">
        <v>11.393603556740182</v>
      </c>
      <c r="D19" s="82">
        <v>87.681353180046628</v>
      </c>
      <c r="E19" s="82">
        <v>88.6</v>
      </c>
      <c r="F19" s="190" t="s">
        <v>38</v>
      </c>
      <c r="G19" s="190" t="s">
        <v>38</v>
      </c>
    </row>
    <row r="20" spans="1:7" s="4" customFormat="1" ht="12.75" customHeight="1">
      <c r="A20" s="6">
        <v>2003</v>
      </c>
      <c r="B20" s="82">
        <v>11.222600570005541</v>
      </c>
      <c r="C20" s="82">
        <v>10.624083187584093</v>
      </c>
      <c r="D20" s="82">
        <v>88.777399429992585</v>
      </c>
      <c r="E20" s="82">
        <v>89.4</v>
      </c>
      <c r="F20" s="190" t="s">
        <v>38</v>
      </c>
      <c r="G20" s="190" t="s">
        <v>38</v>
      </c>
    </row>
    <row r="21" spans="1:7" s="4" customFormat="1" ht="12.75" customHeight="1">
      <c r="A21" s="6">
        <v>2004</v>
      </c>
      <c r="B21" s="82">
        <v>11.173832550375725</v>
      </c>
      <c r="C21" s="82">
        <v>12.251192909567015</v>
      </c>
      <c r="D21" s="82">
        <v>88.826167449624393</v>
      </c>
      <c r="E21" s="82">
        <v>87.7</v>
      </c>
      <c r="F21" s="190" t="s">
        <v>38</v>
      </c>
      <c r="G21" s="190" t="s">
        <v>38</v>
      </c>
    </row>
    <row r="22" spans="1:7" s="4" customFormat="1" ht="12.75" customHeight="1">
      <c r="A22" s="6">
        <v>2005</v>
      </c>
      <c r="B22" s="82">
        <v>10.124204917412701</v>
      </c>
      <c r="C22" s="82">
        <v>13.862735142479412</v>
      </c>
      <c r="D22" s="82">
        <v>89.875795082588311</v>
      </c>
      <c r="E22" s="82">
        <v>86.1</v>
      </c>
      <c r="F22" s="190" t="s">
        <v>38</v>
      </c>
      <c r="G22" s="190" t="s">
        <v>38</v>
      </c>
    </row>
    <row r="23" spans="1:7" s="4" customFormat="1" ht="12.75" customHeight="1">
      <c r="A23" s="6">
        <v>2006</v>
      </c>
      <c r="B23" s="82">
        <v>10.480378336902881</v>
      </c>
      <c r="C23" s="82">
        <v>11.38451548027715</v>
      </c>
      <c r="D23" s="82">
        <v>89.519621663096842</v>
      </c>
      <c r="E23" s="82">
        <v>88.6</v>
      </c>
      <c r="F23" s="190" t="s">
        <v>38</v>
      </c>
      <c r="G23" s="190" t="s">
        <v>38</v>
      </c>
    </row>
    <row r="24" spans="1:7" s="4" customFormat="1" ht="12.75" customHeight="1">
      <c r="A24" s="6">
        <v>2007</v>
      </c>
      <c r="B24" s="82">
        <v>9.2915843023756253</v>
      </c>
      <c r="C24" s="82">
        <v>9.4615437423951114</v>
      </c>
      <c r="D24" s="82">
        <v>90.708415697624986</v>
      </c>
      <c r="E24" s="82">
        <v>90.5</v>
      </c>
      <c r="F24" s="190" t="s">
        <v>38</v>
      </c>
      <c r="G24" s="190" t="s">
        <v>38</v>
      </c>
    </row>
    <row r="25" spans="1:7" s="4" customFormat="1" ht="12.75" customHeight="1">
      <c r="A25" s="6">
        <v>2008</v>
      </c>
      <c r="B25" s="82">
        <v>9.5911622291026983</v>
      </c>
      <c r="C25" s="82">
        <v>10.967422390795049</v>
      </c>
      <c r="D25" s="82">
        <v>90.4088377708959</v>
      </c>
      <c r="E25" s="82">
        <v>89</v>
      </c>
      <c r="F25" s="190" t="s">
        <v>38</v>
      </c>
      <c r="G25" s="190" t="s">
        <v>38</v>
      </c>
    </row>
    <row r="26" spans="1:7" s="4" customFormat="1" ht="12.75" customHeight="1">
      <c r="A26" s="6">
        <v>2009</v>
      </c>
      <c r="B26" s="82">
        <v>10.284486756052925</v>
      </c>
      <c r="C26" s="82">
        <v>8.5592985262382619</v>
      </c>
      <c r="D26" s="82">
        <v>89.715513243947214</v>
      </c>
      <c r="E26" s="82">
        <v>91.4</v>
      </c>
      <c r="F26" s="190" t="s">
        <v>38</v>
      </c>
      <c r="G26" s="190" t="s">
        <v>38</v>
      </c>
    </row>
    <row r="27" spans="1:7" s="4" customFormat="1" ht="12.75" customHeight="1">
      <c r="A27" s="6">
        <v>2010</v>
      </c>
      <c r="B27" s="82">
        <v>7.6714095894878485</v>
      </c>
      <c r="C27" s="82">
        <v>8.0052742133494661</v>
      </c>
      <c r="D27" s="82">
        <v>92.328590410512547</v>
      </c>
      <c r="E27" s="82">
        <v>92</v>
      </c>
      <c r="F27" s="190" t="s">
        <v>38</v>
      </c>
      <c r="G27" s="190" t="s">
        <v>38</v>
      </c>
    </row>
    <row r="28" spans="1:7" s="4" customFormat="1" ht="12.75" customHeight="1">
      <c r="A28" s="6">
        <v>2011</v>
      </c>
      <c r="B28" s="82">
        <v>7.1002126904515768</v>
      </c>
      <c r="C28" s="82">
        <v>7.2890129158695558</v>
      </c>
      <c r="D28" s="82">
        <v>92.899787309547179</v>
      </c>
      <c r="E28" s="82">
        <v>92.7</v>
      </c>
      <c r="F28" s="190" t="s">
        <v>38</v>
      </c>
      <c r="G28" s="190" t="s">
        <v>38</v>
      </c>
    </row>
    <row r="29" spans="1:7" s="4" customFormat="1" ht="12.75" customHeight="1">
      <c r="A29" s="6" t="s">
        <v>92</v>
      </c>
      <c r="B29" s="82">
        <v>5.9863076665315935</v>
      </c>
      <c r="C29" s="82">
        <v>6.1353226180726423</v>
      </c>
      <c r="D29" s="82">
        <v>94.013692333468072</v>
      </c>
      <c r="E29" s="82">
        <v>93.9</v>
      </c>
      <c r="F29" s="190" t="s">
        <v>38</v>
      </c>
      <c r="G29" s="190" t="s">
        <v>38</v>
      </c>
    </row>
    <row r="30" spans="1:7" s="4" customFormat="1" ht="12.75" customHeight="1">
      <c r="A30" s="6" t="s">
        <v>93</v>
      </c>
      <c r="B30" s="82">
        <v>6.5175389188045898</v>
      </c>
      <c r="C30" s="82">
        <v>6.0426281875657892</v>
      </c>
      <c r="D30" s="82">
        <v>92.674014</v>
      </c>
      <c r="E30" s="82">
        <v>93.558149</v>
      </c>
      <c r="F30" s="739">
        <v>0.80844700000000003</v>
      </c>
      <c r="G30" s="739">
        <v>0.39922299999999999</v>
      </c>
    </row>
    <row r="31" spans="1:7" s="4" customFormat="1" ht="12.75" customHeight="1">
      <c r="A31" s="6">
        <v>2013</v>
      </c>
      <c r="B31" s="82">
        <v>4.2330971197055796</v>
      </c>
      <c r="C31" s="82">
        <v>4.7058481799791609</v>
      </c>
      <c r="D31" s="82">
        <v>95.002343999999994</v>
      </c>
      <c r="E31" s="82">
        <v>94.804507999999998</v>
      </c>
      <c r="F31" s="739">
        <v>0.76455899999999999</v>
      </c>
      <c r="G31" s="739">
        <v>0.48964299999999999</v>
      </c>
    </row>
    <row r="32" spans="1:7" s="4" customFormat="1" ht="12.75" customHeight="1">
      <c r="A32" s="6">
        <v>2014</v>
      </c>
      <c r="B32" s="82">
        <v>3.6871420616587063</v>
      </c>
      <c r="C32" s="82">
        <v>4.4109133729458554</v>
      </c>
      <c r="D32" s="82">
        <v>95.410242999999994</v>
      </c>
      <c r="E32" s="82">
        <v>95.253303000000002</v>
      </c>
      <c r="F32" s="739">
        <v>0.90261499999999995</v>
      </c>
      <c r="G32" s="739">
        <v>0.33578400000000003</v>
      </c>
    </row>
    <row r="33" spans="1:20" s="4" customFormat="1" ht="12.75" customHeight="1">
      <c r="A33" s="6">
        <v>2015</v>
      </c>
      <c r="B33" s="82">
        <v>4.1633061903319897</v>
      </c>
      <c r="C33" s="82">
        <v>4.1197837764286804</v>
      </c>
      <c r="D33" s="82">
        <v>94.152259000000001</v>
      </c>
      <c r="E33" s="82">
        <v>94.959340999999995</v>
      </c>
      <c r="F33" s="739">
        <v>1.6844349999999999</v>
      </c>
      <c r="G33" s="739">
        <v>0.920875</v>
      </c>
    </row>
    <row r="34" spans="1:20" s="4" customFormat="1" ht="12.75" customHeight="1">
      <c r="A34" s="6">
        <v>2016</v>
      </c>
      <c r="B34" s="82">
        <v>3.2387855253075504</v>
      </c>
      <c r="C34" s="82">
        <v>3.2256826134824239</v>
      </c>
      <c r="D34" s="82">
        <v>96.066158000000001</v>
      </c>
      <c r="E34" s="82">
        <v>95.943199000000007</v>
      </c>
      <c r="F34" s="739">
        <v>0.69505700000000004</v>
      </c>
      <c r="G34" s="739">
        <v>0.83111900000000005</v>
      </c>
      <c r="H34" s="151"/>
      <c r="I34" s="151"/>
      <c r="J34" s="151"/>
      <c r="K34" s="151"/>
      <c r="M34" s="151"/>
      <c r="N34" s="151"/>
      <c r="O34" s="151"/>
      <c r="P34" s="151"/>
      <c r="Q34" s="151"/>
      <c r="R34" s="151"/>
    </row>
    <row r="35" spans="1:20" ht="6" customHeight="1">
      <c r="A35" s="197"/>
      <c r="B35" s="198"/>
      <c r="C35" s="198"/>
      <c r="D35" s="198"/>
      <c r="E35" s="198"/>
      <c r="F35" s="198"/>
      <c r="G35" s="198"/>
      <c r="H35" s="438"/>
      <c r="I35" s="438"/>
      <c r="J35" s="438"/>
      <c r="K35" s="733"/>
    </row>
    <row r="36" spans="1:20" s="20" customFormat="1" ht="12.75" customHeight="1">
      <c r="A36" s="789" t="s">
        <v>298</v>
      </c>
      <c r="B36" s="789"/>
      <c r="C36" s="789"/>
      <c r="D36" s="789"/>
      <c r="E36" s="789"/>
      <c r="F36" s="789"/>
      <c r="G36" s="789"/>
      <c r="H36" s="42"/>
      <c r="I36" s="42"/>
      <c r="J36" s="42"/>
      <c r="K36" s="42"/>
      <c r="L36" s="42"/>
      <c r="M36" s="42"/>
      <c r="N36" s="42"/>
      <c r="O36" s="42"/>
      <c r="P36" s="42"/>
      <c r="Q36" s="42"/>
      <c r="R36" s="42"/>
      <c r="S36" s="42"/>
      <c r="T36" s="42"/>
    </row>
    <row r="37" spans="1:20" s="20" customFormat="1" ht="12.75" customHeight="1">
      <c r="A37" s="830" t="s">
        <v>576</v>
      </c>
      <c r="B37" s="830"/>
      <c r="C37" s="830"/>
      <c r="D37" s="830"/>
      <c r="E37" s="830"/>
      <c r="F37" s="830"/>
      <c r="G37" s="830"/>
      <c r="H37" s="42"/>
      <c r="I37" s="42"/>
      <c r="J37" s="42"/>
      <c r="K37" s="42"/>
      <c r="L37" s="42"/>
      <c r="M37" s="42"/>
      <c r="N37" s="42"/>
      <c r="O37" s="42"/>
      <c r="P37" s="42"/>
      <c r="Q37" s="42"/>
      <c r="R37" s="42"/>
      <c r="S37" s="42"/>
      <c r="T37" s="42"/>
    </row>
    <row r="38" spans="1:20" s="20" customFormat="1" ht="6" customHeight="1">
      <c r="A38" s="259"/>
      <c r="B38" s="251"/>
      <c r="C38" s="251"/>
      <c r="D38" s="251"/>
      <c r="E38" s="251"/>
      <c r="F38" s="251"/>
      <c r="G38" s="251"/>
      <c r="H38" s="251"/>
      <c r="I38" s="251"/>
      <c r="J38" s="251"/>
      <c r="K38" s="251"/>
      <c r="L38" s="251"/>
      <c r="M38" s="251"/>
      <c r="N38" s="251"/>
      <c r="O38" s="251"/>
      <c r="P38" s="251"/>
      <c r="Q38" s="251"/>
    </row>
    <row r="39" spans="1:20" ht="12.75" customHeight="1">
      <c r="A39" s="776" t="s">
        <v>200</v>
      </c>
      <c r="B39" s="776"/>
      <c r="C39" s="776"/>
      <c r="D39" s="776"/>
      <c r="E39" s="776"/>
      <c r="F39" s="776"/>
      <c r="G39" s="776"/>
    </row>
    <row r="41" spans="1:20">
      <c r="B41" s="170"/>
    </row>
  </sheetData>
  <mergeCells count="9">
    <mergeCell ref="A36:G36"/>
    <mergeCell ref="A39:G39"/>
    <mergeCell ref="A37:G37"/>
    <mergeCell ref="K1:M1"/>
    <mergeCell ref="B3:C3"/>
    <mergeCell ref="D3:E3"/>
    <mergeCell ref="F3:G3"/>
    <mergeCell ref="A2:G2"/>
    <mergeCell ref="E1:G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28"/>
  <sheetViews>
    <sheetView workbookViewId="0">
      <pane ySplit="4" topLeftCell="A5" activePane="bottomLeft" state="frozen"/>
      <selection activeCell="A17" sqref="A17:XFD18"/>
      <selection pane="bottomLeft" activeCell="B29" sqref="B29"/>
    </sheetView>
  </sheetViews>
  <sheetFormatPr defaultColWidth="9.140625" defaultRowHeight="15"/>
  <cols>
    <col min="1" max="1" width="6.7109375" style="42" customWidth="1"/>
    <col min="2" max="5" width="8.7109375" style="42" customWidth="1"/>
    <col min="6" max="16384" width="9.140625" style="42"/>
  </cols>
  <sheetData>
    <row r="1" spans="1:14" s="94" customFormat="1" ht="30" customHeight="1">
      <c r="A1" s="142"/>
      <c r="B1" s="143"/>
      <c r="D1" s="745"/>
      <c r="E1" s="799" t="s">
        <v>489</v>
      </c>
      <c r="F1" s="799"/>
      <c r="G1" s="799"/>
      <c r="K1" s="774" t="s">
        <v>354</v>
      </c>
      <c r="L1" s="775"/>
      <c r="M1" s="775"/>
    </row>
    <row r="2" spans="1:14" s="148" customFormat="1" ht="54.95" customHeight="1">
      <c r="A2" s="831" t="s">
        <v>421</v>
      </c>
      <c r="B2" s="831"/>
      <c r="C2" s="831"/>
      <c r="D2" s="831"/>
      <c r="E2" s="831"/>
      <c r="F2" s="831"/>
      <c r="G2" s="831"/>
      <c r="H2" s="4"/>
      <c r="I2" s="4"/>
      <c r="J2" s="4"/>
      <c r="K2" s="4"/>
      <c r="L2" s="4"/>
      <c r="M2" s="4"/>
      <c r="N2" s="4"/>
    </row>
    <row r="3" spans="1:14" s="4" customFormat="1" ht="15" customHeight="1">
      <c r="A3" s="5"/>
      <c r="B3" s="778" t="s">
        <v>27</v>
      </c>
      <c r="C3" s="778"/>
      <c r="D3" s="778" t="s">
        <v>26</v>
      </c>
      <c r="E3" s="778"/>
      <c r="F3" s="778" t="s">
        <v>563</v>
      </c>
      <c r="G3" s="778"/>
    </row>
    <row r="4" spans="1:14" s="4" customFormat="1" ht="15" customHeight="1">
      <c r="A4" s="4" t="s">
        <v>40</v>
      </c>
      <c r="B4" s="134" t="s">
        <v>29</v>
      </c>
      <c r="C4" s="134" t="s">
        <v>30</v>
      </c>
      <c r="D4" s="134" t="s">
        <v>29</v>
      </c>
      <c r="E4" s="134" t="s">
        <v>30</v>
      </c>
      <c r="F4" s="732" t="s">
        <v>29</v>
      </c>
      <c r="G4" s="732" t="s">
        <v>30</v>
      </c>
    </row>
    <row r="5" spans="1:14" s="4" customFormat="1" ht="6" customHeight="1">
      <c r="A5" s="355"/>
      <c r="B5" s="377"/>
      <c r="C5" s="377"/>
      <c r="D5" s="377"/>
      <c r="E5" s="377"/>
      <c r="F5" s="377"/>
      <c r="G5" s="377"/>
    </row>
    <row r="6" spans="1:14" s="4" customFormat="1" ht="12.75" customHeight="1">
      <c r="A6" s="6">
        <v>2004</v>
      </c>
      <c r="B6" s="82">
        <v>20.704650923980566</v>
      </c>
      <c r="C6" s="82">
        <v>15.929086841330445</v>
      </c>
      <c r="D6" s="82">
        <v>79.295349076017573</v>
      </c>
      <c r="E6" s="82">
        <v>84.070913158669725</v>
      </c>
      <c r="F6" s="190" t="s">
        <v>38</v>
      </c>
      <c r="G6" s="190" t="s">
        <v>38</v>
      </c>
    </row>
    <row r="7" spans="1:14" s="4" customFormat="1" ht="12.75" customHeight="1">
      <c r="A7" s="6">
        <v>2005</v>
      </c>
      <c r="B7" s="82">
        <v>20.860247860683433</v>
      </c>
      <c r="C7" s="82">
        <v>18.90980233434577</v>
      </c>
      <c r="D7" s="82">
        <v>79.139752139316528</v>
      </c>
      <c r="E7" s="82">
        <v>81.090197665655268</v>
      </c>
      <c r="F7" s="190" t="s">
        <v>38</v>
      </c>
      <c r="G7" s="190" t="s">
        <v>38</v>
      </c>
    </row>
    <row r="8" spans="1:14" s="4" customFormat="1" ht="12.75" customHeight="1">
      <c r="A8" s="6">
        <v>2006</v>
      </c>
      <c r="B8" s="82">
        <v>23.742083929017177</v>
      </c>
      <c r="C8" s="82">
        <v>20.150310625441456</v>
      </c>
      <c r="D8" s="82">
        <v>76.257916070982674</v>
      </c>
      <c r="E8" s="82">
        <v>79.849689374560015</v>
      </c>
      <c r="F8" s="190" t="s">
        <v>38</v>
      </c>
      <c r="G8" s="190" t="s">
        <v>38</v>
      </c>
    </row>
    <row r="9" spans="1:14" s="4" customFormat="1" ht="12.75" customHeight="1">
      <c r="A9" s="6">
        <v>2007</v>
      </c>
      <c r="B9" s="82">
        <v>21.18482026052801</v>
      </c>
      <c r="C9" s="82">
        <v>18.143764670412317</v>
      </c>
      <c r="D9" s="82">
        <v>78.81517973947247</v>
      </c>
      <c r="E9" s="82">
        <v>81.856235329586767</v>
      </c>
      <c r="F9" s="190" t="s">
        <v>38</v>
      </c>
      <c r="G9" s="190" t="s">
        <v>38</v>
      </c>
    </row>
    <row r="10" spans="1:14" s="4" customFormat="1" ht="12.75" customHeight="1">
      <c r="A10" s="6">
        <v>2008</v>
      </c>
      <c r="B10" s="82">
        <v>18.771967448773193</v>
      </c>
      <c r="C10" s="82">
        <v>16.05264150942914</v>
      </c>
      <c r="D10" s="82">
        <v>81.228032551227145</v>
      </c>
      <c r="E10" s="82">
        <v>83.947358490572185</v>
      </c>
      <c r="F10" s="190" t="s">
        <v>38</v>
      </c>
      <c r="G10" s="190" t="s">
        <v>38</v>
      </c>
    </row>
    <row r="11" spans="1:14" s="4" customFormat="1" ht="12.75" customHeight="1">
      <c r="A11" s="6">
        <v>2009</v>
      </c>
      <c r="B11" s="82">
        <v>18.736928303233793</v>
      </c>
      <c r="C11" s="82">
        <v>17.934770318281227</v>
      </c>
      <c r="D11" s="82">
        <v>81.263071696765479</v>
      </c>
      <c r="E11" s="82">
        <v>82.065229681717298</v>
      </c>
      <c r="F11" s="190" t="s">
        <v>38</v>
      </c>
      <c r="G11" s="190" t="s">
        <v>38</v>
      </c>
    </row>
    <row r="12" spans="1:14" s="4" customFormat="1" ht="12.75" customHeight="1">
      <c r="A12" s="6">
        <v>2010</v>
      </c>
      <c r="B12" s="82">
        <v>19.119040106559215</v>
      </c>
      <c r="C12" s="82">
        <v>16.574611685485653</v>
      </c>
      <c r="D12" s="82">
        <v>80.880959893441869</v>
      </c>
      <c r="E12" s="82">
        <v>83.425388314514308</v>
      </c>
      <c r="F12" s="190" t="s">
        <v>38</v>
      </c>
      <c r="G12" s="190" t="s">
        <v>38</v>
      </c>
    </row>
    <row r="13" spans="1:14" s="4" customFormat="1" ht="12.75" customHeight="1">
      <c r="A13" s="6">
        <v>2011</v>
      </c>
      <c r="B13" s="82">
        <v>17.344467081107044</v>
      </c>
      <c r="C13" s="82">
        <v>13.736228528116607</v>
      </c>
      <c r="D13" s="82">
        <v>82.6555329188933</v>
      </c>
      <c r="E13" s="82">
        <v>86.263771471883672</v>
      </c>
      <c r="F13" s="190" t="s">
        <v>38</v>
      </c>
      <c r="G13" s="190" t="s">
        <v>38</v>
      </c>
    </row>
    <row r="14" spans="1:14" s="4" customFormat="1" ht="12.75" customHeight="1">
      <c r="A14" s="6" t="s">
        <v>92</v>
      </c>
      <c r="B14" s="82">
        <v>15.507646100779294</v>
      </c>
      <c r="C14" s="82">
        <v>14.241409883845483</v>
      </c>
      <c r="D14" s="82">
        <v>84.492353899220063</v>
      </c>
      <c r="E14" s="82">
        <v>85.758590116153101</v>
      </c>
      <c r="F14" s="190" t="s">
        <v>38</v>
      </c>
      <c r="G14" s="190" t="s">
        <v>38</v>
      </c>
    </row>
    <row r="15" spans="1:14" s="4" customFormat="1" ht="12.75" customHeight="1">
      <c r="A15" s="6" t="s">
        <v>93</v>
      </c>
      <c r="B15" s="82">
        <v>13.542282999999999</v>
      </c>
      <c r="C15" s="82">
        <v>15.799284999999999</v>
      </c>
      <c r="D15" s="82">
        <v>86.178278000000006</v>
      </c>
      <c r="E15" s="82">
        <v>83.696544000000003</v>
      </c>
      <c r="F15" s="739">
        <v>0.27943899999999999</v>
      </c>
      <c r="G15" s="739">
        <v>0.50417100000000004</v>
      </c>
    </row>
    <row r="16" spans="1:14" s="4" customFormat="1" ht="12.75" customHeight="1">
      <c r="A16" s="6">
        <v>2013</v>
      </c>
      <c r="B16" s="82">
        <v>10.319609</v>
      </c>
      <c r="C16" s="82">
        <v>10.336702000000001</v>
      </c>
      <c r="D16" s="82">
        <v>89.528818000000001</v>
      </c>
      <c r="E16" s="82">
        <v>89.419774000000004</v>
      </c>
      <c r="F16" s="739">
        <v>0.15157300000000001</v>
      </c>
      <c r="G16" s="739">
        <v>0.24352399999999999</v>
      </c>
    </row>
    <row r="17" spans="1:19" s="4" customFormat="1" ht="12.75" customHeight="1">
      <c r="A17" s="6">
        <v>2014</v>
      </c>
      <c r="B17" s="82">
        <v>11.496263000000001</v>
      </c>
      <c r="C17" s="82">
        <v>9.6738619999999997</v>
      </c>
      <c r="D17" s="82">
        <v>88.024974999999998</v>
      </c>
      <c r="E17" s="82">
        <v>90.259350999999995</v>
      </c>
      <c r="F17" s="739">
        <v>0.47876200000000002</v>
      </c>
      <c r="G17" s="739">
        <v>6.6786999999999999E-2</v>
      </c>
    </row>
    <row r="18" spans="1:19" s="4" customFormat="1" ht="12.75" customHeight="1">
      <c r="A18" s="6">
        <v>2015</v>
      </c>
      <c r="B18" s="82">
        <v>9.1070910000000005</v>
      </c>
      <c r="C18" s="82">
        <v>10.029107</v>
      </c>
      <c r="D18" s="82">
        <v>90.406769999999995</v>
      </c>
      <c r="E18" s="82">
        <v>89.690499000000003</v>
      </c>
      <c r="F18" s="739">
        <v>0.48613899999999999</v>
      </c>
      <c r="G18" s="739">
        <v>0.28039399999999998</v>
      </c>
      <c r="H18" s="151"/>
      <c r="I18" s="151"/>
      <c r="J18" s="151"/>
    </row>
    <row r="19" spans="1:19" s="4" customFormat="1" ht="12.75" customHeight="1">
      <c r="A19" s="6">
        <v>2016</v>
      </c>
      <c r="B19" s="82">
        <v>7.9671200000000004</v>
      </c>
      <c r="C19" s="82">
        <v>8.2215410000000002</v>
      </c>
      <c r="D19" s="82">
        <v>91.341374000000002</v>
      </c>
      <c r="E19" s="82">
        <v>91.377082999999999</v>
      </c>
      <c r="F19" s="739">
        <v>0.69150699999999998</v>
      </c>
      <c r="G19" s="739">
        <v>0.40137600000000001</v>
      </c>
      <c r="H19" s="151"/>
      <c r="I19" s="151"/>
      <c r="J19" s="151"/>
    </row>
    <row r="20" spans="1:19" ht="6" customHeight="1">
      <c r="A20" s="197"/>
      <c r="B20" s="198"/>
      <c r="C20" s="198"/>
      <c r="D20" s="198"/>
      <c r="E20" s="198"/>
      <c r="F20" s="198"/>
      <c r="G20" s="198"/>
      <c r="H20" s="84"/>
      <c r="I20" s="84"/>
      <c r="J20" s="84"/>
      <c r="K20" s="107"/>
    </row>
    <row r="21" spans="1:19" s="20" customFormat="1" ht="12.75" customHeight="1">
      <c r="A21" s="789" t="s">
        <v>298</v>
      </c>
      <c r="B21" s="789"/>
      <c r="C21" s="789"/>
      <c r="D21" s="789"/>
      <c r="E21" s="789"/>
      <c r="F21" s="789"/>
      <c r="G21" s="789"/>
      <c r="H21" s="42"/>
      <c r="I21" s="42"/>
      <c r="J21" s="42"/>
      <c r="K21" s="42"/>
      <c r="L21" s="42"/>
      <c r="M21" s="42"/>
      <c r="N21" s="42"/>
      <c r="O21" s="42"/>
      <c r="P21" s="42"/>
      <c r="Q21" s="42"/>
      <c r="R21" s="42"/>
      <c r="S21" s="42"/>
    </row>
    <row r="22" spans="1:19" s="20" customFormat="1" ht="12.75" customHeight="1">
      <c r="A22" s="830" t="s">
        <v>576</v>
      </c>
      <c r="B22" s="830"/>
      <c r="C22" s="830"/>
      <c r="D22" s="830"/>
      <c r="E22" s="830"/>
      <c r="F22" s="830"/>
      <c r="G22" s="830"/>
      <c r="H22" s="42"/>
      <c r="I22" s="42"/>
      <c r="J22" s="42"/>
      <c r="K22" s="42"/>
      <c r="L22" s="42"/>
      <c r="M22" s="42"/>
      <c r="N22" s="42"/>
      <c r="O22" s="42"/>
      <c r="P22" s="42"/>
      <c r="Q22" s="42"/>
      <c r="R22" s="42"/>
      <c r="S22" s="42"/>
    </row>
    <row r="23" spans="1:19" s="20" customFormat="1" ht="6" customHeight="1">
      <c r="A23" s="259"/>
      <c r="B23" s="251"/>
      <c r="C23" s="251"/>
      <c r="D23" s="251"/>
      <c r="E23" s="251"/>
      <c r="F23" s="251"/>
      <c r="G23" s="251"/>
      <c r="H23" s="251"/>
      <c r="I23" s="251"/>
      <c r="J23" s="251"/>
      <c r="K23" s="251"/>
      <c r="L23" s="251"/>
      <c r="M23" s="251"/>
      <c r="N23" s="251"/>
      <c r="O23" s="251"/>
      <c r="P23" s="251"/>
      <c r="Q23" s="251"/>
    </row>
    <row r="24" spans="1:19" ht="12.75" customHeight="1">
      <c r="A24" s="776" t="s">
        <v>200</v>
      </c>
      <c r="B24" s="776"/>
      <c r="C24" s="776"/>
      <c r="D24" s="776"/>
      <c r="E24" s="776"/>
      <c r="F24" s="776"/>
      <c r="G24" s="776"/>
    </row>
    <row r="28" spans="1:19">
      <c r="B28" s="170"/>
    </row>
  </sheetData>
  <mergeCells count="9">
    <mergeCell ref="A22:G22"/>
    <mergeCell ref="A2:G2"/>
    <mergeCell ref="E1:G1"/>
    <mergeCell ref="A24:G24"/>
    <mergeCell ref="K1:M1"/>
    <mergeCell ref="B3:C3"/>
    <mergeCell ref="D3:E3"/>
    <mergeCell ref="F3:G3"/>
    <mergeCell ref="A21:G2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42"/>
  <sheetViews>
    <sheetView workbookViewId="0">
      <pane ySplit="4" topLeftCell="A8" activePane="bottomLeft" state="frozen"/>
      <selection activeCell="A17" sqref="A17:XFD18"/>
      <selection pane="bottomLeft" activeCell="F43" sqref="F43"/>
    </sheetView>
  </sheetViews>
  <sheetFormatPr defaultColWidth="9.140625" defaultRowHeight="15"/>
  <cols>
    <col min="1" max="1" width="6.7109375" style="42" customWidth="1"/>
    <col min="2" max="5" width="8.7109375" style="42" customWidth="1"/>
    <col min="6" max="16384" width="9.140625" style="42"/>
  </cols>
  <sheetData>
    <row r="1" spans="1:13" s="94" customFormat="1" ht="30" customHeight="1">
      <c r="A1" s="142"/>
      <c r="B1" s="143"/>
      <c r="D1" s="754"/>
      <c r="E1" s="799" t="s">
        <v>578</v>
      </c>
      <c r="F1" s="799"/>
      <c r="G1" s="799"/>
      <c r="K1" s="774" t="s">
        <v>354</v>
      </c>
      <c r="L1" s="775"/>
      <c r="M1" s="775"/>
    </row>
    <row r="2" spans="1:13" s="148" customFormat="1" ht="69.95" customHeight="1">
      <c r="A2" s="831" t="s">
        <v>418</v>
      </c>
      <c r="B2" s="831"/>
      <c r="C2" s="831"/>
      <c r="D2" s="831"/>
      <c r="E2" s="831"/>
      <c r="F2" s="831"/>
      <c r="G2" s="831"/>
    </row>
    <row r="3" spans="1:13" s="4" customFormat="1" ht="15" customHeight="1">
      <c r="A3" s="5"/>
      <c r="B3" s="778" t="s">
        <v>27</v>
      </c>
      <c r="C3" s="778"/>
      <c r="D3" s="778" t="s">
        <v>26</v>
      </c>
      <c r="E3" s="778"/>
      <c r="F3" s="778" t="s">
        <v>565</v>
      </c>
      <c r="G3" s="778"/>
    </row>
    <row r="4" spans="1:13" s="4" customFormat="1" ht="15" customHeight="1">
      <c r="A4" s="4" t="s">
        <v>40</v>
      </c>
      <c r="B4" s="134" t="s">
        <v>29</v>
      </c>
      <c r="C4" s="134" t="s">
        <v>30</v>
      </c>
      <c r="D4" s="134" t="s">
        <v>29</v>
      </c>
      <c r="E4" s="134" t="s">
        <v>30</v>
      </c>
      <c r="F4" s="732" t="s">
        <v>29</v>
      </c>
      <c r="G4" s="732" t="s">
        <v>30</v>
      </c>
    </row>
    <row r="5" spans="1:13" s="4" customFormat="1" ht="6" customHeight="1">
      <c r="A5" s="355"/>
      <c r="B5" s="377"/>
      <c r="C5" s="377"/>
      <c r="D5" s="377"/>
      <c r="E5" s="377"/>
      <c r="F5" s="377"/>
      <c r="G5" s="377"/>
    </row>
    <row r="6" spans="1:13" s="4" customFormat="1" ht="12.75" customHeight="1">
      <c r="A6" s="6">
        <v>1989</v>
      </c>
      <c r="B6" s="82">
        <v>26.049665398105564</v>
      </c>
      <c r="C6" s="82">
        <v>17.799130717131625</v>
      </c>
      <c r="D6" s="82">
        <v>73.950334601894923</v>
      </c>
      <c r="E6" s="82">
        <v>82.200869282868737</v>
      </c>
      <c r="F6" s="190" t="s">
        <v>38</v>
      </c>
      <c r="G6" s="190" t="s">
        <v>38</v>
      </c>
    </row>
    <row r="7" spans="1:13" s="4" customFormat="1" ht="12.75" customHeight="1">
      <c r="A7" s="6">
        <v>1990</v>
      </c>
      <c r="B7" s="82">
        <v>26.708716460184739</v>
      </c>
      <c r="C7" s="82">
        <v>20.662108858055387</v>
      </c>
      <c r="D7" s="82">
        <v>73.291283539819645</v>
      </c>
      <c r="E7" s="82">
        <v>79.337891141945292</v>
      </c>
      <c r="F7" s="190" t="s">
        <v>38</v>
      </c>
      <c r="G7" s="190" t="s">
        <v>38</v>
      </c>
    </row>
    <row r="8" spans="1:13" s="4" customFormat="1" ht="12.75" customHeight="1">
      <c r="A8" s="6">
        <v>1991</v>
      </c>
      <c r="B8" s="82">
        <v>29.909126951240918</v>
      </c>
      <c r="C8" s="82">
        <v>20.157537339421669</v>
      </c>
      <c r="D8" s="82">
        <v>70.090873048760116</v>
      </c>
      <c r="E8" s="82">
        <v>79.84246266057778</v>
      </c>
      <c r="F8" s="190" t="s">
        <v>38</v>
      </c>
      <c r="G8" s="190" t="s">
        <v>38</v>
      </c>
    </row>
    <row r="9" spans="1:13" s="4" customFormat="1" ht="12.75" customHeight="1">
      <c r="A9" s="6">
        <v>1992</v>
      </c>
      <c r="B9" s="82">
        <v>29.849176441623754</v>
      </c>
      <c r="C9" s="82">
        <v>20.16717011688397</v>
      </c>
      <c r="D9" s="82">
        <v>70.150823558382797</v>
      </c>
      <c r="E9" s="82">
        <v>79.832829883111884</v>
      </c>
      <c r="F9" s="190" t="s">
        <v>38</v>
      </c>
      <c r="G9" s="190" t="s">
        <v>38</v>
      </c>
    </row>
    <row r="10" spans="1:13" s="4" customFormat="1" ht="12.75" customHeight="1">
      <c r="A10" s="6">
        <v>1993</v>
      </c>
      <c r="B10" s="82">
        <v>29.838885728970414</v>
      </c>
      <c r="C10" s="82">
        <v>22.29602603703804</v>
      </c>
      <c r="D10" s="82">
        <v>70.161114271032815</v>
      </c>
      <c r="E10" s="82">
        <v>77.703973962963033</v>
      </c>
      <c r="F10" s="190" t="s">
        <v>38</v>
      </c>
      <c r="G10" s="190" t="s">
        <v>38</v>
      </c>
    </row>
    <row r="11" spans="1:13" s="4" customFormat="1" ht="12.75" customHeight="1">
      <c r="A11" s="6">
        <v>1994</v>
      </c>
      <c r="B11" s="82">
        <v>31.442863352060542</v>
      </c>
      <c r="C11" s="82">
        <v>23.788632094419217</v>
      </c>
      <c r="D11" s="82">
        <v>68.557136647939984</v>
      </c>
      <c r="E11" s="82">
        <v>76.211367905582563</v>
      </c>
      <c r="F11" s="190" t="s">
        <v>38</v>
      </c>
      <c r="G11" s="190" t="s">
        <v>38</v>
      </c>
    </row>
    <row r="12" spans="1:13" s="4" customFormat="1" ht="12.75" customHeight="1">
      <c r="A12" s="6">
        <v>1995</v>
      </c>
      <c r="B12" s="82">
        <v>29.2897438611475</v>
      </c>
      <c r="C12" s="82">
        <v>25.058258120798865</v>
      </c>
      <c r="D12" s="82">
        <v>70.710256138857858</v>
      </c>
      <c r="E12" s="82">
        <v>74.94174187919991</v>
      </c>
      <c r="F12" s="190" t="s">
        <v>38</v>
      </c>
      <c r="G12" s="190" t="s">
        <v>38</v>
      </c>
    </row>
    <row r="13" spans="1:13" s="4" customFormat="1" ht="12.75" customHeight="1">
      <c r="A13" s="6">
        <v>1996</v>
      </c>
      <c r="B13" s="82">
        <v>30.540895625606506</v>
      </c>
      <c r="C13" s="82">
        <v>21.407120209878546</v>
      </c>
      <c r="D13" s="82">
        <v>69.459104374394826</v>
      </c>
      <c r="E13" s="82">
        <v>78.592879790115816</v>
      </c>
      <c r="F13" s="190" t="s">
        <v>38</v>
      </c>
      <c r="G13" s="190" t="s">
        <v>38</v>
      </c>
    </row>
    <row r="14" spans="1:13" s="4" customFormat="1" ht="12.75" customHeight="1">
      <c r="A14" s="6">
        <v>1997</v>
      </c>
      <c r="B14" s="82">
        <v>29.876129087073245</v>
      </c>
      <c r="C14" s="82">
        <v>23.365446085173499</v>
      </c>
      <c r="D14" s="82">
        <v>70.123870912922428</v>
      </c>
      <c r="E14" s="82">
        <v>76.63455391483032</v>
      </c>
      <c r="F14" s="190" t="s">
        <v>38</v>
      </c>
      <c r="G14" s="190" t="s">
        <v>38</v>
      </c>
    </row>
    <row r="15" spans="1:13" s="4" customFormat="1" ht="12.75" customHeight="1">
      <c r="A15" s="6">
        <v>1998</v>
      </c>
      <c r="B15" s="82">
        <v>31.200709627026939</v>
      </c>
      <c r="C15" s="82">
        <v>22.868822384292546</v>
      </c>
      <c r="D15" s="82">
        <v>68.799290372971598</v>
      </c>
      <c r="E15" s="82">
        <v>77.131177615706321</v>
      </c>
      <c r="F15" s="190" t="s">
        <v>38</v>
      </c>
      <c r="G15" s="190" t="s">
        <v>38</v>
      </c>
    </row>
    <row r="16" spans="1:13" s="4" customFormat="1" ht="12.75" customHeight="1">
      <c r="A16" s="6">
        <v>1999</v>
      </c>
      <c r="B16" s="82">
        <v>30.678499285902632</v>
      </c>
      <c r="C16" s="82">
        <v>23.80628009171518</v>
      </c>
      <c r="D16" s="82">
        <v>69.321500714099642</v>
      </c>
      <c r="E16" s="82">
        <v>76.193719908283541</v>
      </c>
      <c r="F16" s="190" t="s">
        <v>38</v>
      </c>
      <c r="G16" s="190" t="s">
        <v>38</v>
      </c>
    </row>
    <row r="17" spans="1:7" s="4" customFormat="1" ht="12.75" customHeight="1">
      <c r="A17" s="6">
        <v>2000</v>
      </c>
      <c r="B17" s="82">
        <v>34.843270724972427</v>
      </c>
      <c r="C17" s="82">
        <v>25.179599470704702</v>
      </c>
      <c r="D17" s="82">
        <v>65.156729275026365</v>
      </c>
      <c r="E17" s="82">
        <v>74.820400529294474</v>
      </c>
      <c r="F17" s="190" t="s">
        <v>38</v>
      </c>
      <c r="G17" s="190" t="s">
        <v>38</v>
      </c>
    </row>
    <row r="18" spans="1:7" s="4" customFormat="1" ht="12.75" customHeight="1">
      <c r="A18" s="6">
        <v>2001</v>
      </c>
      <c r="B18" s="82">
        <v>32.653925530609165</v>
      </c>
      <c r="C18" s="82">
        <v>27.043327007261571</v>
      </c>
      <c r="D18" s="82">
        <v>67.346074469384476</v>
      </c>
      <c r="E18" s="82">
        <v>72.95667299273633</v>
      </c>
      <c r="F18" s="190" t="s">
        <v>38</v>
      </c>
      <c r="G18" s="190" t="s">
        <v>38</v>
      </c>
    </row>
    <row r="19" spans="1:7" s="4" customFormat="1" ht="12.75" customHeight="1">
      <c r="A19" s="6">
        <v>2002</v>
      </c>
      <c r="B19" s="82">
        <v>30.626716272291038</v>
      </c>
      <c r="C19" s="82">
        <v>26.700680256895502</v>
      </c>
      <c r="D19" s="82">
        <v>69.373283727707729</v>
      </c>
      <c r="E19" s="82">
        <v>73.299319743101478</v>
      </c>
      <c r="F19" s="190" t="s">
        <v>38</v>
      </c>
      <c r="G19" s="190" t="s">
        <v>38</v>
      </c>
    </row>
    <row r="20" spans="1:7" s="4" customFormat="1" ht="12.75" customHeight="1">
      <c r="A20" s="6">
        <v>2003</v>
      </c>
      <c r="B20" s="82">
        <v>27.216126513871775</v>
      </c>
      <c r="C20" s="82">
        <v>25.167240668463382</v>
      </c>
      <c r="D20" s="82">
        <v>72.78387348612452</v>
      </c>
      <c r="E20" s="82">
        <v>74.832759331537318</v>
      </c>
      <c r="F20" s="190" t="s">
        <v>38</v>
      </c>
      <c r="G20" s="190" t="s">
        <v>38</v>
      </c>
    </row>
    <row r="21" spans="1:7" s="4" customFormat="1" ht="12.75" customHeight="1">
      <c r="A21" s="6">
        <v>2004</v>
      </c>
      <c r="B21" s="82">
        <v>27.1310139503315</v>
      </c>
      <c r="C21" s="82">
        <v>24.780489404237084</v>
      </c>
      <c r="D21" s="82">
        <v>72.86898604966845</v>
      </c>
      <c r="E21" s="82">
        <v>75.219510595762145</v>
      </c>
      <c r="F21" s="190" t="s">
        <v>38</v>
      </c>
      <c r="G21" s="190" t="s">
        <v>38</v>
      </c>
    </row>
    <row r="22" spans="1:7" s="4" customFormat="1" ht="12.75" customHeight="1">
      <c r="A22" s="6">
        <v>2005</v>
      </c>
      <c r="B22" s="82">
        <v>26.023333250958981</v>
      </c>
      <c r="C22" s="82">
        <v>25.251528688989033</v>
      </c>
      <c r="D22" s="82">
        <v>73.976666749043872</v>
      </c>
      <c r="E22" s="82">
        <v>74.748471311009183</v>
      </c>
      <c r="F22" s="190" t="s">
        <v>38</v>
      </c>
      <c r="G22" s="190" t="s">
        <v>38</v>
      </c>
    </row>
    <row r="23" spans="1:7" s="4" customFormat="1" ht="12.75" customHeight="1">
      <c r="A23" s="6">
        <v>2006</v>
      </c>
      <c r="B23" s="82">
        <v>25.062080753509786</v>
      </c>
      <c r="C23" s="82">
        <v>23.978674057708545</v>
      </c>
      <c r="D23" s="82">
        <v>74.937919246489344</v>
      </c>
      <c r="E23" s="82">
        <v>76.021325942292677</v>
      </c>
      <c r="F23" s="190" t="s">
        <v>38</v>
      </c>
      <c r="G23" s="190" t="s">
        <v>38</v>
      </c>
    </row>
    <row r="24" spans="1:7" s="4" customFormat="1" ht="12.75" customHeight="1">
      <c r="A24" s="6">
        <v>2007</v>
      </c>
      <c r="B24" s="82">
        <v>24.559316191339466</v>
      </c>
      <c r="C24" s="82">
        <v>23.58587347202792</v>
      </c>
      <c r="D24" s="82">
        <v>75.440683808662669</v>
      </c>
      <c r="E24" s="82">
        <v>76.414126527967767</v>
      </c>
      <c r="F24" s="190" t="s">
        <v>38</v>
      </c>
      <c r="G24" s="190" t="s">
        <v>38</v>
      </c>
    </row>
    <row r="25" spans="1:7" s="4" customFormat="1" ht="12.75" customHeight="1">
      <c r="A25" s="6">
        <v>2008</v>
      </c>
      <c r="B25" s="82">
        <v>25.589788790484779</v>
      </c>
      <c r="C25" s="82">
        <v>25.91405760908637</v>
      </c>
      <c r="D25" s="82">
        <v>74.410211209511061</v>
      </c>
      <c r="E25" s="82">
        <v>74.085942390916571</v>
      </c>
      <c r="F25" s="190" t="s">
        <v>38</v>
      </c>
      <c r="G25" s="190" t="s">
        <v>38</v>
      </c>
    </row>
    <row r="26" spans="1:7" s="4" customFormat="1" ht="12.75" customHeight="1">
      <c r="A26" s="6">
        <v>2009</v>
      </c>
      <c r="B26" s="82">
        <v>24.852133048510943</v>
      </c>
      <c r="C26" s="82">
        <v>23.62873766465486</v>
      </c>
      <c r="D26" s="82">
        <v>75.14786695148743</v>
      </c>
      <c r="E26" s="82">
        <v>76.371262335346842</v>
      </c>
      <c r="F26" s="190" t="s">
        <v>38</v>
      </c>
      <c r="G26" s="190" t="s">
        <v>38</v>
      </c>
    </row>
    <row r="27" spans="1:7" s="4" customFormat="1" ht="12.75" customHeight="1">
      <c r="A27" s="6">
        <v>2010</v>
      </c>
      <c r="B27" s="82">
        <v>21.100464549642336</v>
      </c>
      <c r="C27" s="82">
        <v>21.072485120304286</v>
      </c>
      <c r="D27" s="82">
        <v>78.899535450358698</v>
      </c>
      <c r="E27" s="82">
        <v>78.927514879695963</v>
      </c>
      <c r="F27" s="190" t="s">
        <v>38</v>
      </c>
      <c r="G27" s="190" t="s">
        <v>38</v>
      </c>
    </row>
    <row r="28" spans="1:7" s="4" customFormat="1" ht="12.75" customHeight="1">
      <c r="A28" s="6">
        <v>2011</v>
      </c>
      <c r="B28" s="82">
        <v>19.777945175247091</v>
      </c>
      <c r="C28" s="82">
        <v>20.652099968364787</v>
      </c>
      <c r="D28" s="82">
        <v>80.222054824750003</v>
      </c>
      <c r="E28" s="82">
        <v>79.347900031634737</v>
      </c>
      <c r="F28" s="190" t="s">
        <v>38</v>
      </c>
      <c r="G28" s="190" t="s">
        <v>38</v>
      </c>
    </row>
    <row r="29" spans="1:7" s="4" customFormat="1" ht="12.75" customHeight="1">
      <c r="A29" s="6" t="s">
        <v>92</v>
      </c>
      <c r="B29" s="82">
        <v>16.553026278699196</v>
      </c>
      <c r="C29" s="82">
        <v>17.673610021957884</v>
      </c>
      <c r="D29" s="82">
        <v>83.446973721300409</v>
      </c>
      <c r="E29" s="82">
        <v>82.326389978042272</v>
      </c>
      <c r="F29" s="190" t="s">
        <v>38</v>
      </c>
      <c r="G29" s="190" t="s">
        <v>38</v>
      </c>
    </row>
    <row r="30" spans="1:7" s="4" customFormat="1" ht="12.75" customHeight="1">
      <c r="A30" s="6" t="s">
        <v>93</v>
      </c>
      <c r="B30" s="82">
        <v>14.699271</v>
      </c>
      <c r="C30" s="82">
        <v>14.01144</v>
      </c>
      <c r="D30" s="82">
        <v>84.673621999999995</v>
      </c>
      <c r="E30" s="82">
        <v>85.665430999999998</v>
      </c>
      <c r="F30" s="739">
        <v>0.62710699999999997</v>
      </c>
      <c r="G30" s="739">
        <v>0.323129</v>
      </c>
    </row>
    <row r="31" spans="1:7" s="4" customFormat="1" ht="12.75" customHeight="1">
      <c r="A31" s="6">
        <v>2013</v>
      </c>
      <c r="B31" s="82">
        <v>11.19524</v>
      </c>
      <c r="C31" s="82">
        <v>11.230381</v>
      </c>
      <c r="D31" s="82">
        <v>88.131535999999997</v>
      </c>
      <c r="E31" s="82">
        <v>88.361378000000002</v>
      </c>
      <c r="F31" s="739">
        <v>0.67322499999999996</v>
      </c>
      <c r="G31" s="739">
        <v>0.40824100000000002</v>
      </c>
    </row>
    <row r="32" spans="1:7" s="4" customFormat="1" ht="12.75" customHeight="1">
      <c r="A32" s="6">
        <v>2014</v>
      </c>
      <c r="B32" s="82">
        <v>10.472747999999999</v>
      </c>
      <c r="C32" s="82">
        <v>11.954470000000001</v>
      </c>
      <c r="D32" s="82">
        <v>88.720189000000005</v>
      </c>
      <c r="E32" s="82">
        <v>87.780060000000006</v>
      </c>
      <c r="F32" s="739">
        <v>0.80706199999999995</v>
      </c>
      <c r="G32" s="739">
        <v>0.26546999999999998</v>
      </c>
    </row>
    <row r="33" spans="1:19" s="4" customFormat="1" ht="12.75" customHeight="1">
      <c r="A33" s="6">
        <v>2015</v>
      </c>
      <c r="B33" s="82">
        <v>9.7934590000000004</v>
      </c>
      <c r="C33" s="82">
        <v>9.3116190000000003</v>
      </c>
      <c r="D33" s="82">
        <v>88.963820999999996</v>
      </c>
      <c r="E33" s="82">
        <v>89.881963999999996</v>
      </c>
      <c r="F33" s="739">
        <v>1.24272</v>
      </c>
      <c r="G33" s="739">
        <v>0.80641600000000002</v>
      </c>
    </row>
    <row r="34" spans="1:19" s="4" customFormat="1" ht="12.75" customHeight="1">
      <c r="A34" s="6">
        <v>2016</v>
      </c>
      <c r="B34" s="82">
        <v>8.5435780000000001</v>
      </c>
      <c r="C34" s="82">
        <v>8.8426720000000003</v>
      </c>
      <c r="D34" s="82">
        <v>90.797076000000004</v>
      </c>
      <c r="E34" s="82">
        <v>90.326210000000003</v>
      </c>
      <c r="F34" s="739">
        <v>0.65934599999999999</v>
      </c>
      <c r="G34" s="739">
        <v>0.83111900000000005</v>
      </c>
      <c r="H34" s="151"/>
      <c r="I34" s="151"/>
      <c r="J34" s="151"/>
      <c r="K34" s="151"/>
    </row>
    <row r="35" spans="1:19" s="4" customFormat="1" ht="6" customHeight="1">
      <c r="A35" s="203"/>
      <c r="B35" s="207"/>
      <c r="C35" s="207"/>
      <c r="D35" s="207"/>
      <c r="E35" s="207"/>
      <c r="F35" s="207"/>
      <c r="G35" s="207"/>
    </row>
    <row r="36" spans="1:19" s="20" customFormat="1" ht="12.75" customHeight="1">
      <c r="A36" s="776" t="s">
        <v>298</v>
      </c>
      <c r="B36" s="776"/>
      <c r="C36" s="776"/>
      <c r="D36" s="776"/>
      <c r="E36" s="776"/>
      <c r="F36" s="776"/>
      <c r="G36" s="776"/>
      <c r="H36" s="42"/>
      <c r="I36" s="42"/>
      <c r="J36" s="42"/>
      <c r="K36" s="42"/>
      <c r="L36" s="42"/>
      <c r="M36" s="42"/>
      <c r="N36" s="42"/>
      <c r="O36" s="42"/>
      <c r="P36" s="42"/>
      <c r="Q36" s="42"/>
      <c r="R36" s="42"/>
      <c r="S36" s="42"/>
    </row>
    <row r="37" spans="1:19" s="4" customFormat="1" ht="69" customHeight="1">
      <c r="A37" s="776" t="s">
        <v>299</v>
      </c>
      <c r="B37" s="776"/>
      <c r="C37" s="776"/>
      <c r="D37" s="776"/>
      <c r="E37" s="776"/>
      <c r="F37" s="776"/>
      <c r="G37" s="776"/>
    </row>
    <row r="38" spans="1:19" s="4" customFormat="1" ht="12.75" customHeight="1">
      <c r="A38" s="830" t="s">
        <v>582</v>
      </c>
      <c r="B38" s="830"/>
      <c r="C38" s="830"/>
      <c r="D38" s="830"/>
      <c r="E38" s="830"/>
      <c r="F38" s="830"/>
      <c r="G38" s="830"/>
    </row>
    <row r="39" spans="1:19" s="20" customFormat="1" ht="6" customHeight="1">
      <c r="B39" s="134"/>
      <c r="C39" s="134"/>
      <c r="D39" s="134"/>
      <c r="E39" s="134"/>
    </row>
    <row r="40" spans="1:19" ht="12.75" customHeight="1">
      <c r="A40" s="776" t="s">
        <v>200</v>
      </c>
      <c r="B40" s="776"/>
      <c r="C40" s="776"/>
      <c r="D40" s="776"/>
      <c r="E40" s="776"/>
      <c r="F40" s="776"/>
      <c r="G40" s="776"/>
    </row>
    <row r="42" spans="1:19">
      <c r="B42" s="170"/>
    </row>
  </sheetData>
  <mergeCells count="10">
    <mergeCell ref="A36:G36"/>
    <mergeCell ref="A37:G37"/>
    <mergeCell ref="A38:G38"/>
    <mergeCell ref="E1:G1"/>
    <mergeCell ref="A40:G40"/>
    <mergeCell ref="K1:M1"/>
    <mergeCell ref="B3:C3"/>
    <mergeCell ref="D3:E3"/>
    <mergeCell ref="F3:G3"/>
    <mergeCell ref="A2:G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27"/>
  <sheetViews>
    <sheetView workbookViewId="0">
      <pane ySplit="4" topLeftCell="A5" activePane="bottomLeft" state="frozen"/>
      <selection activeCell="A17" sqref="A17:XFD18"/>
      <selection pane="bottomLeft" activeCell="B29" sqref="B29"/>
    </sheetView>
  </sheetViews>
  <sheetFormatPr defaultColWidth="9.140625" defaultRowHeight="15"/>
  <cols>
    <col min="1" max="1" width="6.7109375" style="42" customWidth="1"/>
    <col min="2" max="5" width="8.7109375" style="42" customWidth="1"/>
    <col min="6" max="16384" width="9.140625" style="42"/>
  </cols>
  <sheetData>
    <row r="1" spans="1:13" s="94" customFormat="1" ht="30" customHeight="1">
      <c r="A1" s="142"/>
      <c r="B1" s="143"/>
      <c r="D1" s="745"/>
      <c r="E1" s="799" t="s">
        <v>578</v>
      </c>
      <c r="F1" s="799"/>
      <c r="G1" s="799"/>
      <c r="K1" s="774" t="s">
        <v>354</v>
      </c>
      <c r="L1" s="775"/>
      <c r="M1" s="775"/>
    </row>
    <row r="2" spans="1:13" s="148" customFormat="1" ht="69.95" customHeight="1">
      <c r="A2" s="831" t="s">
        <v>419</v>
      </c>
      <c r="B2" s="831"/>
      <c r="C2" s="831"/>
      <c r="D2" s="831"/>
      <c r="E2" s="831"/>
      <c r="F2" s="831"/>
      <c r="G2" s="831"/>
    </row>
    <row r="3" spans="1:13" s="4" customFormat="1" ht="15" customHeight="1">
      <c r="A3" s="5"/>
      <c r="B3" s="778" t="s">
        <v>27</v>
      </c>
      <c r="C3" s="778"/>
      <c r="D3" s="778" t="s">
        <v>26</v>
      </c>
      <c r="E3" s="778"/>
      <c r="F3" s="778" t="s">
        <v>565</v>
      </c>
      <c r="G3" s="778"/>
    </row>
    <row r="4" spans="1:13" s="4" customFormat="1" ht="15" customHeight="1">
      <c r="A4" s="4" t="s">
        <v>40</v>
      </c>
      <c r="B4" s="134" t="s">
        <v>29</v>
      </c>
      <c r="C4" s="134" t="s">
        <v>30</v>
      </c>
      <c r="D4" s="134" t="s">
        <v>29</v>
      </c>
      <c r="E4" s="134" t="s">
        <v>30</v>
      </c>
      <c r="F4" s="732" t="s">
        <v>29</v>
      </c>
      <c r="G4" s="732" t="s">
        <v>30</v>
      </c>
    </row>
    <row r="5" spans="1:13" s="4" customFormat="1" ht="6" customHeight="1">
      <c r="A5" s="355"/>
      <c r="B5" s="377"/>
      <c r="C5" s="377"/>
      <c r="D5" s="377"/>
      <c r="E5" s="377"/>
      <c r="F5" s="377"/>
      <c r="G5" s="377"/>
    </row>
    <row r="6" spans="1:13" s="4" customFormat="1" ht="12.75" customHeight="1">
      <c r="A6" s="6">
        <v>2004</v>
      </c>
      <c r="B6" s="82">
        <v>50.373857619973798</v>
      </c>
      <c r="C6" s="82">
        <v>39.602831414281539</v>
      </c>
      <c r="D6" s="82">
        <v>49.626142380022884</v>
      </c>
      <c r="E6" s="82">
        <v>60.397168585720252</v>
      </c>
      <c r="F6" s="190" t="s">
        <v>38</v>
      </c>
      <c r="G6" s="190" t="s">
        <v>38</v>
      </c>
    </row>
    <row r="7" spans="1:13" s="4" customFormat="1" ht="12.75" customHeight="1">
      <c r="A7" s="6">
        <v>2005</v>
      </c>
      <c r="B7" s="82">
        <v>51.243187248358502</v>
      </c>
      <c r="C7" s="82">
        <v>44.388725747836958</v>
      </c>
      <c r="D7" s="82">
        <v>48.756812751639892</v>
      </c>
      <c r="E7" s="82">
        <v>55.611274252164357</v>
      </c>
      <c r="F7" s="190" t="s">
        <v>38</v>
      </c>
      <c r="G7" s="190" t="s">
        <v>38</v>
      </c>
    </row>
    <row r="8" spans="1:13" s="4" customFormat="1" ht="12.75" customHeight="1">
      <c r="A8" s="6">
        <v>2006</v>
      </c>
      <c r="B8" s="82">
        <v>53.679914039430152</v>
      </c>
      <c r="C8" s="82">
        <v>44.642264944070106</v>
      </c>
      <c r="D8" s="82">
        <v>46.320085960571376</v>
      </c>
      <c r="E8" s="82">
        <v>55.357735055932636</v>
      </c>
      <c r="F8" s="190" t="s">
        <v>38</v>
      </c>
      <c r="G8" s="190" t="s">
        <v>38</v>
      </c>
    </row>
    <row r="9" spans="1:13" s="4" customFormat="1" ht="12.75" customHeight="1">
      <c r="A9" s="6">
        <v>2007</v>
      </c>
      <c r="B9" s="82">
        <v>53.442589218662441</v>
      </c>
      <c r="C9" s="82">
        <v>44.619904971542297</v>
      </c>
      <c r="D9" s="82">
        <v>46.557410781338881</v>
      </c>
      <c r="E9" s="82">
        <v>55.380095028457632</v>
      </c>
      <c r="F9" s="190" t="s">
        <v>38</v>
      </c>
      <c r="G9" s="190" t="s">
        <v>38</v>
      </c>
    </row>
    <row r="10" spans="1:13" s="4" customFormat="1" ht="12.75" customHeight="1">
      <c r="A10" s="6">
        <v>2008</v>
      </c>
      <c r="B10" s="82">
        <v>51.893286613513453</v>
      </c>
      <c r="C10" s="82">
        <v>43.930028332197232</v>
      </c>
      <c r="D10" s="82">
        <v>48.106713386488138</v>
      </c>
      <c r="E10" s="82">
        <v>56.06997166780554</v>
      </c>
      <c r="F10" s="190" t="s">
        <v>38</v>
      </c>
      <c r="G10" s="190" t="s">
        <v>38</v>
      </c>
    </row>
    <row r="11" spans="1:13" s="4" customFormat="1" ht="12.75" customHeight="1">
      <c r="A11" s="6">
        <v>2009</v>
      </c>
      <c r="B11" s="82">
        <v>48.823003753328166</v>
      </c>
      <c r="C11" s="82">
        <v>44.058750702153851</v>
      </c>
      <c r="D11" s="82">
        <v>51.176996246668928</v>
      </c>
      <c r="E11" s="82">
        <v>55.941249297841125</v>
      </c>
      <c r="F11" s="190" t="s">
        <v>38</v>
      </c>
      <c r="G11" s="190" t="s">
        <v>38</v>
      </c>
    </row>
    <row r="12" spans="1:13" s="4" customFormat="1" ht="12.75" customHeight="1">
      <c r="A12" s="6">
        <v>2010</v>
      </c>
      <c r="B12" s="82">
        <v>49.138962515977298</v>
      </c>
      <c r="C12" s="82">
        <v>45.845091839762375</v>
      </c>
      <c r="D12" s="82">
        <v>50.861037484025104</v>
      </c>
      <c r="E12" s="82">
        <v>54.154908160238847</v>
      </c>
      <c r="F12" s="190" t="s">
        <v>38</v>
      </c>
      <c r="G12" s="190" t="s">
        <v>38</v>
      </c>
    </row>
    <row r="13" spans="1:13" s="4" customFormat="1" ht="12.75" customHeight="1">
      <c r="A13" s="6">
        <v>2011</v>
      </c>
      <c r="B13" s="82">
        <v>48.535072525811294</v>
      </c>
      <c r="C13" s="82">
        <v>40.312707677076766</v>
      </c>
      <c r="D13" s="82">
        <v>51.464927474188514</v>
      </c>
      <c r="E13" s="82">
        <v>59.687292322922438</v>
      </c>
      <c r="F13" s="190" t="s">
        <v>38</v>
      </c>
      <c r="G13" s="190" t="s">
        <v>38</v>
      </c>
    </row>
    <row r="14" spans="1:13" s="4" customFormat="1" ht="12.75" customHeight="1">
      <c r="A14" s="6" t="s">
        <v>92</v>
      </c>
      <c r="B14" s="82">
        <v>44.528204528375184</v>
      </c>
      <c r="C14" s="82">
        <v>38.1191492938094</v>
      </c>
      <c r="D14" s="82">
        <v>55.471795471625832</v>
      </c>
      <c r="E14" s="82">
        <v>61.880850706189428</v>
      </c>
      <c r="F14" s="190" t="s">
        <v>38</v>
      </c>
      <c r="G14" s="190" t="s">
        <v>38</v>
      </c>
    </row>
    <row r="15" spans="1:13" s="4" customFormat="1" ht="12.75" customHeight="1">
      <c r="A15" s="6" t="s">
        <v>93</v>
      </c>
      <c r="B15" s="82">
        <v>37.620055000000001</v>
      </c>
      <c r="C15" s="82">
        <v>34.551713999999997</v>
      </c>
      <c r="D15" s="82">
        <v>62.184669999999997</v>
      </c>
      <c r="E15" s="82">
        <v>65.060726000000003</v>
      </c>
      <c r="F15" s="739">
        <v>0.195275</v>
      </c>
      <c r="G15" s="739">
        <v>0.38755899999999999</v>
      </c>
    </row>
    <row r="16" spans="1:13" s="4" customFormat="1" ht="12.75" customHeight="1">
      <c r="A16" s="6">
        <v>2013</v>
      </c>
      <c r="B16" s="82">
        <v>34.103631</v>
      </c>
      <c r="C16" s="82">
        <v>26.761838999999998</v>
      </c>
      <c r="D16" s="82">
        <v>65.781408999999996</v>
      </c>
      <c r="E16" s="82">
        <v>73.030940999999999</v>
      </c>
      <c r="F16" s="739">
        <v>0.11496099999999999</v>
      </c>
      <c r="G16" s="739">
        <v>0.20721899999999999</v>
      </c>
    </row>
    <row r="17" spans="1:11" s="4" customFormat="1" ht="12.75" customHeight="1">
      <c r="A17" s="6">
        <v>2014</v>
      </c>
      <c r="B17" s="82">
        <v>33.447516999999998</v>
      </c>
      <c r="C17" s="82">
        <v>27.346896999999998</v>
      </c>
      <c r="D17" s="82">
        <v>66.119827999999998</v>
      </c>
      <c r="E17" s="82">
        <v>72.586315999999997</v>
      </c>
      <c r="F17" s="739">
        <v>0.43265500000000001</v>
      </c>
      <c r="G17" s="739">
        <v>6.6786999999999999E-2</v>
      </c>
    </row>
    <row r="18" spans="1:11" s="4" customFormat="1" ht="12.75" customHeight="1">
      <c r="A18" s="6">
        <v>2015</v>
      </c>
      <c r="B18" s="82">
        <v>29.209326999999998</v>
      </c>
      <c r="C18" s="82">
        <v>25.861630000000002</v>
      </c>
      <c r="D18" s="82">
        <v>70.338909000000001</v>
      </c>
      <c r="E18" s="82">
        <v>73.977286000000007</v>
      </c>
      <c r="F18" s="739">
        <v>0.451764</v>
      </c>
      <c r="G18" s="739">
        <v>0.161084</v>
      </c>
    </row>
    <row r="19" spans="1:11" s="4" customFormat="1" ht="12.75" customHeight="1">
      <c r="A19" s="6">
        <v>2016</v>
      </c>
      <c r="B19" s="82">
        <v>27.665683000000001</v>
      </c>
      <c r="C19" s="82">
        <v>23.033770000000001</v>
      </c>
      <c r="D19" s="82">
        <v>71.711815999999999</v>
      </c>
      <c r="E19" s="82">
        <v>76.564853999999997</v>
      </c>
      <c r="F19" s="739">
        <v>0.622502</v>
      </c>
      <c r="G19" s="739">
        <v>0.40137600000000001</v>
      </c>
      <c r="H19" s="151"/>
      <c r="I19" s="151"/>
      <c r="J19" s="151"/>
      <c r="K19" s="151"/>
    </row>
    <row r="20" spans="1:11" s="4" customFormat="1" ht="6" customHeight="1">
      <c r="A20" s="203"/>
      <c r="B20" s="207"/>
      <c r="C20" s="207"/>
      <c r="D20" s="207"/>
      <c r="E20" s="207"/>
      <c r="F20" s="207"/>
      <c r="G20" s="207"/>
    </row>
    <row r="21" spans="1:11" s="20" customFormat="1" ht="12.75" customHeight="1">
      <c r="A21" s="789" t="s">
        <v>298</v>
      </c>
      <c r="B21" s="789"/>
      <c r="C21" s="789"/>
      <c r="D21" s="789"/>
      <c r="E21" s="789"/>
      <c r="F21" s="789"/>
      <c r="G21" s="789"/>
      <c r="H21" s="42"/>
      <c r="I21" s="42"/>
      <c r="J21" s="42"/>
    </row>
    <row r="22" spans="1:11" s="4" customFormat="1" ht="67.5" customHeight="1">
      <c r="A22" s="776" t="s">
        <v>299</v>
      </c>
      <c r="B22" s="776"/>
      <c r="C22" s="776"/>
      <c r="D22" s="776"/>
      <c r="E22" s="776"/>
      <c r="F22" s="776"/>
      <c r="G22" s="776"/>
    </row>
    <row r="23" spans="1:11" s="20" customFormat="1" ht="12.75" customHeight="1">
      <c r="A23" s="830" t="s">
        <v>582</v>
      </c>
      <c r="B23" s="830"/>
      <c r="C23" s="830"/>
      <c r="D23" s="830"/>
      <c r="E23" s="830"/>
      <c r="F23" s="830"/>
      <c r="G23" s="830"/>
      <c r="H23" s="42"/>
      <c r="I23" s="42"/>
      <c r="J23" s="42"/>
    </row>
    <row r="24" spans="1:11" s="4" customFormat="1" ht="6" customHeight="1">
      <c r="A24" s="247"/>
      <c r="B24" s="250"/>
      <c r="C24" s="250"/>
      <c r="D24" s="250"/>
      <c r="E24" s="250"/>
    </row>
    <row r="25" spans="1:11" ht="12.75" customHeight="1">
      <c r="A25" s="832" t="s">
        <v>200</v>
      </c>
      <c r="B25" s="832"/>
      <c r="C25" s="832"/>
      <c r="D25" s="832"/>
      <c r="E25" s="832"/>
      <c r="F25" s="832"/>
      <c r="G25" s="832"/>
    </row>
    <row r="27" spans="1:11">
      <c r="B27" s="170"/>
    </row>
  </sheetData>
  <mergeCells count="10">
    <mergeCell ref="A23:G23"/>
    <mergeCell ref="A22:G22"/>
    <mergeCell ref="A21:G21"/>
    <mergeCell ref="E1:G1"/>
    <mergeCell ref="A25:G25"/>
    <mergeCell ref="K1:M1"/>
    <mergeCell ref="B3:C3"/>
    <mergeCell ref="D3:E3"/>
    <mergeCell ref="F3:G3"/>
    <mergeCell ref="A2:G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Y40"/>
  <sheetViews>
    <sheetView workbookViewId="0">
      <pane ySplit="4" topLeftCell="A5" activePane="bottomLeft" state="frozen"/>
      <selection activeCell="A17" sqref="A17:XFD18"/>
      <selection pane="bottomLeft" activeCell="L19" sqref="L19"/>
    </sheetView>
  </sheetViews>
  <sheetFormatPr defaultColWidth="9.140625" defaultRowHeight="12.75"/>
  <cols>
    <col min="1" max="1" width="6.7109375" style="20" customWidth="1"/>
    <col min="2" max="24" width="8.7109375" style="20" customWidth="1"/>
    <col min="25" max="16384" width="9.140625" style="20"/>
  </cols>
  <sheetData>
    <row r="1" spans="1:25" s="94" customFormat="1" ht="30" customHeight="1">
      <c r="A1" s="142"/>
      <c r="B1" s="143"/>
      <c r="C1" s="143"/>
      <c r="D1" s="143"/>
      <c r="E1" s="143"/>
      <c r="F1" s="143"/>
      <c r="G1" s="143"/>
      <c r="H1" s="143"/>
      <c r="J1" s="593"/>
      <c r="K1" s="774" t="s">
        <v>354</v>
      </c>
      <c r="L1" s="817"/>
      <c r="M1" s="817"/>
    </row>
    <row r="2" spans="1:25" s="141" customFormat="1" ht="30" customHeight="1">
      <c r="A2" s="786" t="s">
        <v>405</v>
      </c>
      <c r="B2" s="803"/>
      <c r="C2" s="803"/>
      <c r="D2" s="796"/>
      <c r="E2" s="796"/>
      <c r="F2" s="796"/>
      <c r="G2" s="796"/>
      <c r="H2" s="796"/>
      <c r="I2" s="796"/>
      <c r="J2" s="796"/>
      <c r="K2" s="796"/>
      <c r="L2" s="796"/>
      <c r="M2" s="796"/>
      <c r="N2" s="796"/>
      <c r="O2" s="796"/>
      <c r="P2" s="796"/>
      <c r="Q2" s="796"/>
      <c r="R2" s="796"/>
      <c r="S2" s="796"/>
      <c r="T2" s="796"/>
      <c r="U2" s="796"/>
    </row>
    <row r="3" spans="1:25" ht="66.75" customHeight="1">
      <c r="A3" s="6"/>
      <c r="B3" s="779" t="s">
        <v>10</v>
      </c>
      <c r="C3" s="779"/>
      <c r="D3" s="779" t="s">
        <v>11</v>
      </c>
      <c r="E3" s="779"/>
      <c r="F3" s="779" t="s">
        <v>132</v>
      </c>
      <c r="G3" s="779"/>
      <c r="H3" s="779" t="s">
        <v>133</v>
      </c>
      <c r="I3" s="779"/>
      <c r="J3" s="779" t="s">
        <v>134</v>
      </c>
      <c r="K3" s="779"/>
      <c r="L3" s="779" t="s">
        <v>135</v>
      </c>
      <c r="M3" s="779"/>
      <c r="N3" s="779" t="s">
        <v>13</v>
      </c>
      <c r="O3" s="834"/>
      <c r="P3" s="779" t="s">
        <v>12</v>
      </c>
      <c r="Q3" s="835"/>
      <c r="R3" s="779" t="s">
        <v>120</v>
      </c>
      <c r="S3" s="835"/>
      <c r="T3" s="779" t="s">
        <v>36</v>
      </c>
      <c r="U3" s="835"/>
      <c r="X3" s="779"/>
      <c r="Y3" s="779"/>
    </row>
    <row r="4" spans="1:25" s="4" customFormat="1" ht="15" customHeight="1">
      <c r="A4" s="6" t="s">
        <v>40</v>
      </c>
      <c r="B4" s="135" t="s">
        <v>29</v>
      </c>
      <c r="C4" s="135" t="s">
        <v>30</v>
      </c>
      <c r="D4" s="135" t="s">
        <v>29</v>
      </c>
      <c r="E4" s="135" t="s">
        <v>30</v>
      </c>
      <c r="F4" s="135" t="s">
        <v>29</v>
      </c>
      <c r="G4" s="135" t="s">
        <v>30</v>
      </c>
      <c r="H4" s="135" t="s">
        <v>29</v>
      </c>
      <c r="I4" s="135" t="s">
        <v>30</v>
      </c>
      <c r="J4" s="135" t="s">
        <v>29</v>
      </c>
      <c r="K4" s="135" t="s">
        <v>30</v>
      </c>
      <c r="L4" s="135" t="s">
        <v>29</v>
      </c>
      <c r="M4" s="135" t="s">
        <v>30</v>
      </c>
      <c r="N4" s="135" t="s">
        <v>29</v>
      </c>
      <c r="O4" s="135" t="s">
        <v>30</v>
      </c>
      <c r="P4" s="135" t="s">
        <v>29</v>
      </c>
      <c r="Q4" s="135" t="s">
        <v>30</v>
      </c>
      <c r="R4" s="135" t="s">
        <v>29</v>
      </c>
      <c r="S4" s="135" t="s">
        <v>30</v>
      </c>
      <c r="T4" s="135" t="s">
        <v>29</v>
      </c>
      <c r="U4" s="135" t="s">
        <v>30</v>
      </c>
    </row>
    <row r="5" spans="1:25" s="4" customFormat="1" ht="6" customHeight="1">
      <c r="A5" s="355"/>
      <c r="B5" s="378"/>
      <c r="C5" s="378"/>
      <c r="D5" s="379"/>
      <c r="E5" s="379"/>
      <c r="F5" s="379"/>
      <c r="G5" s="379"/>
      <c r="H5" s="379"/>
      <c r="I5" s="379"/>
      <c r="J5" s="379"/>
      <c r="K5" s="379"/>
      <c r="L5" s="379"/>
      <c r="M5" s="379"/>
      <c r="N5" s="379"/>
      <c r="O5" s="379"/>
      <c r="P5" s="379"/>
      <c r="Q5" s="379"/>
      <c r="R5" s="379"/>
      <c r="S5" s="379"/>
      <c r="T5" s="379"/>
      <c r="U5" s="379"/>
    </row>
    <row r="6" spans="1:25" s="4" customFormat="1" ht="12.75" customHeight="1">
      <c r="A6" s="6">
        <v>2012</v>
      </c>
      <c r="B6" s="103">
        <v>1194</v>
      </c>
      <c r="C6" s="103">
        <v>1344</v>
      </c>
      <c r="D6" s="82">
        <v>4.8969356282605743</v>
      </c>
      <c r="E6" s="82">
        <v>8.1442095265270762</v>
      </c>
      <c r="F6" s="82">
        <v>21.103889870116305</v>
      </c>
      <c r="G6" s="82">
        <v>39.369406148625764</v>
      </c>
      <c r="H6" s="82">
        <v>10.533961739774245</v>
      </c>
      <c r="I6" s="82">
        <v>13.230170442794728</v>
      </c>
      <c r="J6" s="82">
        <v>4.0696649529101885</v>
      </c>
      <c r="K6" s="82">
        <v>10.856446587470577</v>
      </c>
      <c r="L6" s="82">
        <v>7.1787952111990014</v>
      </c>
      <c r="M6" s="82">
        <v>9.5156471868171177</v>
      </c>
      <c r="N6" s="82">
        <v>14.518052881764968</v>
      </c>
      <c r="O6" s="82">
        <v>21.288817859705578</v>
      </c>
      <c r="P6" s="82">
        <v>9.6287848058658767</v>
      </c>
      <c r="Q6" s="82">
        <v>6.4902787595448226</v>
      </c>
      <c r="R6" s="82">
        <v>10.277737243499629</v>
      </c>
      <c r="S6" s="82">
        <v>5.4007439190581437</v>
      </c>
      <c r="T6" s="82">
        <v>17.822974623735945</v>
      </c>
      <c r="U6" s="82">
        <v>7.9029259904579527</v>
      </c>
    </row>
    <row r="7" spans="1:25" s="4" customFormat="1" ht="12.75" customHeight="1">
      <c r="A7" s="6">
        <v>2013</v>
      </c>
      <c r="B7" s="103">
        <v>1161</v>
      </c>
      <c r="C7" s="103">
        <v>1278</v>
      </c>
      <c r="D7" s="82">
        <v>7.9719182266596498</v>
      </c>
      <c r="E7" s="82">
        <v>6.4257028112449799</v>
      </c>
      <c r="F7" s="82">
        <v>23.243821827457499</v>
      </c>
      <c r="G7" s="82">
        <v>33.493975903614498</v>
      </c>
      <c r="H7" s="82">
        <v>8.32610476574534</v>
      </c>
      <c r="I7" s="82">
        <v>9.8070739549839203</v>
      </c>
      <c r="J7" s="82">
        <v>5.5509792254686667</v>
      </c>
      <c r="K7" s="82">
        <v>11.536719285992318</v>
      </c>
      <c r="L7" s="82">
        <v>8.1409897198020289</v>
      </c>
      <c r="M7" s="82">
        <v>8.762545761205045</v>
      </c>
      <c r="N7" s="82">
        <v>14.973464414535052</v>
      </c>
      <c r="O7" s="82">
        <v>20.336888204562133</v>
      </c>
      <c r="P7" s="82">
        <v>7.6679140537664114</v>
      </c>
      <c r="Q7" s="82">
        <v>7.4231720306347091</v>
      </c>
      <c r="R7" s="82">
        <v>9.1750831101288277</v>
      </c>
      <c r="S7" s="82">
        <v>6.4894797876905077</v>
      </c>
      <c r="T7" s="82">
        <v>16.519655627684244</v>
      </c>
      <c r="U7" s="82">
        <v>10.854562380895201</v>
      </c>
    </row>
    <row r="8" spans="1:25" s="4" customFormat="1" ht="12.75" customHeight="1">
      <c r="A8" s="6">
        <v>2014</v>
      </c>
      <c r="B8" s="103">
        <v>1098</v>
      </c>
      <c r="C8" s="103">
        <v>1151</v>
      </c>
      <c r="D8" s="82">
        <v>7.0006875223199101</v>
      </c>
      <c r="E8" s="82">
        <v>7.36173280458957</v>
      </c>
      <c r="F8" s="82">
        <v>18.919330100127102</v>
      </c>
      <c r="G8" s="82">
        <v>33.174617119706099</v>
      </c>
      <c r="H8" s="82">
        <v>10.005644116586801</v>
      </c>
      <c r="I8" s="82">
        <v>10.9159038544966</v>
      </c>
      <c r="J8" s="82">
        <v>5.6598273151660603</v>
      </c>
      <c r="K8" s="82">
        <v>12.213094021917501</v>
      </c>
      <c r="L8" s="82">
        <v>6.3026027512553897</v>
      </c>
      <c r="M8" s="82">
        <v>10.2475990256677</v>
      </c>
      <c r="N8" s="82">
        <v>16.095371734280601</v>
      </c>
      <c r="O8" s="82">
        <v>20.6046239739055</v>
      </c>
      <c r="P8" s="82">
        <v>8.5018201021505195</v>
      </c>
      <c r="Q8" s="82">
        <v>7.5268023531797201</v>
      </c>
      <c r="R8" s="82">
        <v>10.290107308599893</v>
      </c>
      <c r="S8" s="82">
        <v>5.7767000471162184</v>
      </c>
      <c r="T8" s="82">
        <v>17.955048923057898</v>
      </c>
      <c r="U8" s="82">
        <v>12.2579724966097</v>
      </c>
    </row>
    <row r="9" spans="1:25" s="4" customFormat="1" ht="12.75" customHeight="1">
      <c r="A9" s="6">
        <v>2015</v>
      </c>
      <c r="B9" s="103">
        <v>1013</v>
      </c>
      <c r="C9" s="103">
        <v>1085</v>
      </c>
      <c r="D9" s="82">
        <v>4.3215870274882704</v>
      </c>
      <c r="E9" s="82">
        <v>7.5206002604462387</v>
      </c>
      <c r="F9" s="82">
        <v>16.456645202153926</v>
      </c>
      <c r="G9" s="82">
        <v>28.246246045840145</v>
      </c>
      <c r="H9" s="82">
        <v>8.6183797989044777</v>
      </c>
      <c r="I9" s="82">
        <v>10.588566727197255</v>
      </c>
      <c r="J9" s="82">
        <v>6.1864535002434602</v>
      </c>
      <c r="K9" s="82">
        <v>11.755222550643502</v>
      </c>
      <c r="L9" s="82">
        <v>7.6863281691238852</v>
      </c>
      <c r="M9" s="82">
        <v>9.6887352631001864</v>
      </c>
      <c r="N9" s="82">
        <v>15.654356112346926</v>
      </c>
      <c r="O9" s="82">
        <v>18.572296364977721</v>
      </c>
      <c r="P9" s="82">
        <v>8.5237456167327856</v>
      </c>
      <c r="Q9" s="82">
        <v>6.0805207476884302</v>
      </c>
      <c r="R9" s="82">
        <v>8.9279483747793229</v>
      </c>
      <c r="S9" s="82">
        <v>6.6747889016999062</v>
      </c>
      <c r="T9" s="82">
        <v>22.109417361231966</v>
      </c>
      <c r="U9" s="82">
        <v>18.281601089339286</v>
      </c>
    </row>
    <row r="10" spans="1:25" s="4" customFormat="1" ht="12.75" customHeight="1">
      <c r="A10" s="6">
        <v>2016</v>
      </c>
      <c r="B10" s="103">
        <v>834</v>
      </c>
      <c r="C10" s="103">
        <v>994</v>
      </c>
      <c r="D10" s="82">
        <v>6.6388041554422506</v>
      </c>
      <c r="E10" s="82">
        <v>7.3710307076254464</v>
      </c>
      <c r="F10" s="82">
        <v>17.900572317784555</v>
      </c>
      <c r="G10" s="82">
        <v>28.638059179495617</v>
      </c>
      <c r="H10" s="82">
        <v>9.9268128834017109</v>
      </c>
      <c r="I10" s="82">
        <v>11.095530932317468</v>
      </c>
      <c r="J10" s="82">
        <v>7.0107803607732482</v>
      </c>
      <c r="K10" s="82">
        <v>10.028952589599809</v>
      </c>
      <c r="L10" s="82">
        <v>7.6704519228707264</v>
      </c>
      <c r="M10" s="82">
        <v>11.588997987484619</v>
      </c>
      <c r="N10" s="82">
        <v>14.63784603686552</v>
      </c>
      <c r="O10" s="82">
        <v>19.689214154066804</v>
      </c>
      <c r="P10" s="82">
        <v>8.7651884439464336</v>
      </c>
      <c r="Q10" s="82">
        <v>5.6165816966443893</v>
      </c>
      <c r="R10" s="82">
        <v>10.169855713617389</v>
      </c>
      <c r="S10" s="82">
        <v>5.682061902466403</v>
      </c>
      <c r="T10" s="82">
        <v>22.878473511101738</v>
      </c>
      <c r="U10" s="82">
        <v>17.404226130621083</v>
      </c>
    </row>
    <row r="11" spans="1:25" s="4" customFormat="1" ht="6" customHeight="1">
      <c r="A11" s="203"/>
      <c r="B11" s="208"/>
      <c r="C11" s="208"/>
      <c r="D11" s="205"/>
      <c r="E11" s="205"/>
      <c r="F11" s="205"/>
      <c r="G11" s="205"/>
      <c r="H11" s="205"/>
      <c r="I11" s="205"/>
      <c r="J11" s="205"/>
      <c r="K11" s="205"/>
      <c r="L11" s="205"/>
      <c r="M11" s="205"/>
      <c r="N11" s="205"/>
      <c r="O11" s="205"/>
      <c r="P11" s="205"/>
      <c r="Q11" s="205"/>
      <c r="R11" s="205"/>
      <c r="S11" s="205"/>
      <c r="T11" s="205"/>
      <c r="U11" s="205"/>
    </row>
    <row r="12" spans="1:25" s="4" customFormat="1">
      <c r="A12" s="836" t="s">
        <v>359</v>
      </c>
      <c r="B12" s="836"/>
      <c r="C12" s="836"/>
      <c r="D12" s="836"/>
      <c r="E12" s="836"/>
      <c r="F12" s="836"/>
      <c r="G12" s="836"/>
      <c r="H12" s="836"/>
      <c r="I12" s="836"/>
      <c r="J12" s="836"/>
      <c r="K12" s="836"/>
      <c r="L12" s="836"/>
      <c r="M12" s="836"/>
      <c r="N12" s="836"/>
      <c r="O12" s="836"/>
      <c r="P12" s="836"/>
      <c r="Q12" s="836"/>
      <c r="R12" s="836"/>
      <c r="S12" s="836"/>
      <c r="T12" s="836"/>
      <c r="U12" s="836"/>
    </row>
    <row r="13" spans="1:25" s="4" customFormat="1" ht="6.6" customHeight="1">
      <c r="A13" s="6"/>
      <c r="B13" s="25"/>
      <c r="C13" s="25"/>
    </row>
    <row r="14" spans="1:25" s="4" customFormat="1" ht="15">
      <c r="A14" s="776" t="s">
        <v>200</v>
      </c>
      <c r="B14" s="801"/>
      <c r="C14" s="801"/>
      <c r="D14" s="791"/>
      <c r="E14" s="791"/>
      <c r="F14" s="791"/>
      <c r="G14" s="791"/>
      <c r="H14" s="791"/>
      <c r="I14" s="791"/>
      <c r="J14" s="791"/>
      <c r="K14" s="791"/>
      <c r="L14" s="791"/>
      <c r="M14" s="791"/>
      <c r="N14" s="791"/>
      <c r="O14" s="791"/>
      <c r="P14" s="791"/>
      <c r="Q14" s="791"/>
      <c r="R14" s="791"/>
      <c r="S14" s="791"/>
      <c r="T14" s="791"/>
      <c r="U14" s="791"/>
    </row>
    <row r="15" spans="1:25" s="4" customFormat="1" ht="12.75" customHeight="1">
      <c r="A15" s="6"/>
      <c r="B15" s="25"/>
      <c r="C15" s="25"/>
    </row>
    <row r="16" spans="1:25" s="4" customFormat="1" ht="12.75" customHeight="1">
      <c r="A16" s="6"/>
      <c r="B16" s="25"/>
      <c r="C16" s="25"/>
    </row>
    <row r="17" spans="1:12" s="4" customFormat="1" ht="12.75" customHeight="1">
      <c r="A17" s="6"/>
      <c r="B17" s="25"/>
      <c r="C17" s="25"/>
    </row>
    <row r="18" spans="1:12" s="4" customFormat="1" ht="12.75" customHeight="1">
      <c r="A18" s="6"/>
      <c r="B18" s="25"/>
      <c r="C18" s="25"/>
    </row>
    <row r="19" spans="1:12" s="4" customFormat="1" ht="15" customHeight="1">
      <c r="A19" s="6"/>
      <c r="B19" s="3"/>
      <c r="C19" s="3"/>
      <c r="D19" s="134"/>
      <c r="E19" s="134"/>
      <c r="F19" s="134"/>
      <c r="G19" s="134"/>
      <c r="H19" s="134"/>
      <c r="I19" s="134"/>
      <c r="J19" s="134"/>
      <c r="K19" s="134"/>
    </row>
    <row r="20" spans="1:12" s="4" customFormat="1" ht="15" customHeight="1">
      <c r="A20" s="6"/>
      <c r="B20" s="13"/>
      <c r="C20" s="13"/>
      <c r="D20" s="134"/>
      <c r="E20" s="134"/>
      <c r="F20" s="134"/>
      <c r="G20" s="134"/>
      <c r="H20" s="134"/>
      <c r="I20" s="134"/>
      <c r="J20" s="134"/>
      <c r="K20" s="134"/>
    </row>
    <row r="21" spans="1:12" s="4" customFormat="1" ht="12.75" customHeight="1">
      <c r="A21" s="6"/>
      <c r="B21" s="25"/>
      <c r="C21" s="25"/>
      <c r="D21" s="134"/>
      <c r="F21" s="25"/>
      <c r="G21" s="134"/>
      <c r="H21" s="134"/>
      <c r="I21" s="134"/>
      <c r="J21" s="134"/>
      <c r="K21" s="134"/>
      <c r="L21" s="20"/>
    </row>
    <row r="22" spans="1:12" s="4" customFormat="1" ht="12.75" customHeight="1">
      <c r="A22" s="6"/>
      <c r="B22" s="25"/>
      <c r="C22" s="25"/>
      <c r="D22" s="134"/>
      <c r="F22" s="25"/>
      <c r="G22" s="134"/>
      <c r="H22" s="134"/>
      <c r="I22" s="134"/>
      <c r="J22" s="134"/>
      <c r="K22" s="134"/>
      <c r="L22" s="20"/>
    </row>
    <row r="23" spans="1:12" s="4" customFormat="1" ht="12.75" customHeight="1">
      <c r="A23" s="6"/>
      <c r="B23" s="25"/>
      <c r="C23" s="25"/>
      <c r="D23" s="134"/>
      <c r="F23" s="25"/>
      <c r="G23" s="134"/>
      <c r="H23" s="134"/>
      <c r="I23" s="134"/>
      <c r="J23" s="134"/>
      <c r="K23" s="134"/>
      <c r="L23" s="20"/>
    </row>
    <row r="24" spans="1:12" s="4" customFormat="1" ht="12.75" customHeight="1">
      <c r="A24" s="6"/>
      <c r="B24" s="25"/>
      <c r="C24" s="25"/>
      <c r="D24" s="134"/>
      <c r="F24" s="25"/>
      <c r="G24" s="134"/>
      <c r="H24" s="134"/>
      <c r="I24" s="134"/>
      <c r="J24" s="134"/>
      <c r="K24" s="134"/>
      <c r="L24" s="20"/>
    </row>
    <row r="25" spans="1:12" s="4" customFormat="1" ht="12.75" customHeight="1">
      <c r="A25" s="6"/>
      <c r="B25" s="25"/>
      <c r="C25" s="25"/>
      <c r="D25" s="134"/>
      <c r="F25" s="25"/>
      <c r="G25" s="134"/>
      <c r="H25" s="134"/>
      <c r="I25" s="134"/>
      <c r="J25" s="134"/>
      <c r="K25" s="134"/>
      <c r="L25" s="20"/>
    </row>
    <row r="26" spans="1:12" s="4" customFormat="1" ht="12.75" customHeight="1">
      <c r="A26" s="6"/>
      <c r="B26" s="25"/>
      <c r="C26" s="25"/>
      <c r="D26" s="134"/>
      <c r="F26" s="25"/>
      <c r="G26" s="134"/>
      <c r="H26" s="134"/>
      <c r="I26" s="134"/>
      <c r="J26" s="134"/>
      <c r="K26" s="134"/>
      <c r="L26" s="20"/>
    </row>
    <row r="27" spans="1:12" s="4" customFormat="1" ht="12.75" customHeight="1">
      <c r="A27" s="6"/>
      <c r="B27" s="25"/>
      <c r="C27" s="25"/>
      <c r="D27" s="134"/>
      <c r="F27" s="25"/>
      <c r="G27" s="134"/>
      <c r="H27" s="134"/>
      <c r="I27" s="134"/>
      <c r="J27" s="134"/>
      <c r="K27" s="134"/>
      <c r="L27" s="20"/>
    </row>
    <row r="28" spans="1:12" s="4" customFormat="1" ht="12.75" customHeight="1">
      <c r="A28" s="6"/>
      <c r="B28" s="25"/>
      <c r="C28" s="25"/>
      <c r="D28" s="134"/>
      <c r="F28" s="25"/>
      <c r="G28" s="134"/>
      <c r="H28" s="134"/>
      <c r="I28" s="134"/>
      <c r="J28" s="134"/>
      <c r="K28" s="134"/>
      <c r="L28" s="20"/>
    </row>
    <row r="29" spans="1:12" s="4" customFormat="1" ht="12.75" customHeight="1">
      <c r="A29" s="188"/>
      <c r="B29" s="25"/>
      <c r="C29" s="25"/>
      <c r="D29" s="134"/>
      <c r="F29" s="25"/>
      <c r="G29" s="134"/>
      <c r="H29" s="134"/>
      <c r="I29" s="134"/>
      <c r="J29" s="134"/>
      <c r="K29" s="134"/>
      <c r="L29" s="20"/>
    </row>
    <row r="30" spans="1:12" s="4" customFormat="1" ht="12.75" customHeight="1">
      <c r="B30" s="25"/>
      <c r="C30" s="25"/>
      <c r="D30" s="134"/>
      <c r="F30" s="25"/>
      <c r="G30" s="3"/>
      <c r="H30" s="3"/>
      <c r="I30" s="3"/>
      <c r="J30" s="3"/>
      <c r="K30" s="3"/>
      <c r="L30" s="3"/>
    </row>
    <row r="31" spans="1:12" s="4" customFormat="1" ht="6" customHeight="1">
      <c r="A31" s="9"/>
      <c r="C31" s="134"/>
      <c r="D31" s="134"/>
      <c r="E31" s="134"/>
      <c r="F31" s="25"/>
      <c r="G31" s="134"/>
      <c r="H31" s="134"/>
      <c r="I31" s="134"/>
      <c r="J31" s="134"/>
      <c r="K31" s="134"/>
      <c r="L31" s="20"/>
    </row>
    <row r="32" spans="1:12" ht="15" customHeight="1">
      <c r="A32" s="832"/>
      <c r="B32" s="833"/>
      <c r="C32" s="833"/>
      <c r="F32" s="25"/>
    </row>
    <row r="33" spans="6:6">
      <c r="F33" s="25"/>
    </row>
    <row r="34" spans="6:6">
      <c r="F34" s="25"/>
    </row>
    <row r="35" spans="6:6">
      <c r="F35" s="25"/>
    </row>
    <row r="36" spans="6:6">
      <c r="F36" s="25"/>
    </row>
    <row r="37" spans="6:6">
      <c r="F37" s="25"/>
    </row>
    <row r="38" spans="6:6">
      <c r="F38" s="25"/>
    </row>
    <row r="39" spans="6:6">
      <c r="F39" s="25"/>
    </row>
    <row r="40" spans="6:6">
      <c r="F40" s="134"/>
    </row>
  </sheetData>
  <mergeCells count="16">
    <mergeCell ref="K1:M1"/>
    <mergeCell ref="A2:U2"/>
    <mergeCell ref="A32:C32"/>
    <mergeCell ref="B3:C3"/>
    <mergeCell ref="X3:Y3"/>
    <mergeCell ref="F3:G3"/>
    <mergeCell ref="H3:I3"/>
    <mergeCell ref="J3:K3"/>
    <mergeCell ref="L3:M3"/>
    <mergeCell ref="N3:O3"/>
    <mergeCell ref="D3:E3"/>
    <mergeCell ref="P3:Q3"/>
    <mergeCell ref="R3:S3"/>
    <mergeCell ref="T3:U3"/>
    <mergeCell ref="A14:U14"/>
    <mergeCell ref="A12:U12"/>
  </mergeCells>
  <hyperlinks>
    <hyperlink ref="J1:K1" location="Tabellförteckning!A1" display="Tabellförteckning!A1"/>
  </hyperlinks>
  <pageMargins left="0.70866141732283472" right="0.70866141732283472" top="0.74803149606299213" bottom="0.74803149606299213" header="0.31496062992125984" footer="0.31496062992125984"/>
  <pageSetup paperSize="9" scale="7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Y14"/>
  <sheetViews>
    <sheetView workbookViewId="0">
      <pane ySplit="4" topLeftCell="A5" activePane="bottomLeft" state="frozen"/>
      <selection activeCell="A17" sqref="A17:XFD18"/>
      <selection pane="bottomLeft" activeCell="B19" sqref="B19"/>
    </sheetView>
  </sheetViews>
  <sheetFormatPr defaultColWidth="9.140625" defaultRowHeight="12.75"/>
  <cols>
    <col min="1" max="1" width="6.7109375" style="20" customWidth="1"/>
    <col min="2" max="24" width="8.7109375" style="20" customWidth="1"/>
    <col min="25" max="16384" width="9.140625" style="20"/>
  </cols>
  <sheetData>
    <row r="1" spans="1:25" s="94" customFormat="1" ht="30" customHeight="1">
      <c r="A1" s="142"/>
      <c r="B1" s="143"/>
      <c r="C1" s="143"/>
      <c r="D1" s="143"/>
      <c r="E1" s="143"/>
      <c r="F1" s="143"/>
      <c r="G1" s="143"/>
      <c r="H1" s="143"/>
      <c r="J1" s="593"/>
      <c r="K1" s="774" t="s">
        <v>354</v>
      </c>
      <c r="L1" s="817"/>
      <c r="M1" s="817"/>
    </row>
    <row r="2" spans="1:25" s="141" customFormat="1" ht="30" customHeight="1">
      <c r="A2" s="837" t="s">
        <v>406</v>
      </c>
      <c r="B2" s="838"/>
      <c r="C2" s="838"/>
      <c r="D2" s="796"/>
      <c r="E2" s="796"/>
      <c r="F2" s="796"/>
      <c r="G2" s="796"/>
      <c r="H2" s="796"/>
      <c r="I2" s="796"/>
      <c r="J2" s="796"/>
      <c r="K2" s="796"/>
      <c r="L2" s="796"/>
      <c r="M2" s="796"/>
      <c r="N2" s="796"/>
      <c r="O2" s="796"/>
      <c r="P2" s="796"/>
      <c r="Q2" s="796"/>
      <c r="R2" s="796"/>
      <c r="S2" s="796"/>
      <c r="T2" s="796"/>
      <c r="U2" s="796"/>
    </row>
    <row r="3" spans="1:25" ht="66.95" customHeight="1">
      <c r="A3" s="6"/>
      <c r="B3" s="779" t="s">
        <v>10</v>
      </c>
      <c r="C3" s="779"/>
      <c r="D3" s="779" t="s">
        <v>11</v>
      </c>
      <c r="E3" s="779"/>
      <c r="F3" s="779" t="s">
        <v>132</v>
      </c>
      <c r="G3" s="779"/>
      <c r="H3" s="779" t="s">
        <v>133</v>
      </c>
      <c r="I3" s="779"/>
      <c r="J3" s="779" t="s">
        <v>134</v>
      </c>
      <c r="K3" s="779"/>
      <c r="L3" s="779" t="s">
        <v>135</v>
      </c>
      <c r="M3" s="779"/>
      <c r="N3" s="779" t="s">
        <v>13</v>
      </c>
      <c r="O3" s="834"/>
      <c r="P3" s="779" t="s">
        <v>12</v>
      </c>
      <c r="Q3" s="835"/>
      <c r="R3" s="779" t="s">
        <v>120</v>
      </c>
      <c r="S3" s="835"/>
      <c r="T3" s="779" t="s">
        <v>36</v>
      </c>
      <c r="U3" s="835"/>
      <c r="X3" s="779"/>
      <c r="Y3" s="779"/>
    </row>
    <row r="4" spans="1:25" s="4" customFormat="1" ht="15" customHeight="1">
      <c r="A4" s="6" t="s">
        <v>40</v>
      </c>
      <c r="B4" s="135" t="s">
        <v>29</v>
      </c>
      <c r="C4" s="135" t="s">
        <v>30</v>
      </c>
      <c r="D4" s="135" t="s">
        <v>29</v>
      </c>
      <c r="E4" s="135" t="s">
        <v>30</v>
      </c>
      <c r="F4" s="135" t="s">
        <v>29</v>
      </c>
      <c r="G4" s="135" t="s">
        <v>30</v>
      </c>
      <c r="H4" s="135" t="s">
        <v>29</v>
      </c>
      <c r="I4" s="135" t="s">
        <v>30</v>
      </c>
      <c r="J4" s="135" t="s">
        <v>29</v>
      </c>
      <c r="K4" s="135" t="s">
        <v>30</v>
      </c>
      <c r="L4" s="135" t="s">
        <v>29</v>
      </c>
      <c r="M4" s="135" t="s">
        <v>30</v>
      </c>
      <c r="N4" s="135" t="s">
        <v>29</v>
      </c>
      <c r="O4" s="135" t="s">
        <v>30</v>
      </c>
      <c r="P4" s="135" t="s">
        <v>29</v>
      </c>
      <c r="Q4" s="135" t="s">
        <v>30</v>
      </c>
      <c r="R4" s="135" t="s">
        <v>29</v>
      </c>
      <c r="S4" s="135" t="s">
        <v>30</v>
      </c>
      <c r="T4" s="135" t="s">
        <v>29</v>
      </c>
      <c r="U4" s="135" t="s">
        <v>30</v>
      </c>
    </row>
    <row r="5" spans="1:25" s="9" customFormat="1" ht="6" customHeight="1">
      <c r="A5" s="399"/>
      <c r="B5" s="378"/>
      <c r="C5" s="378"/>
      <c r="D5" s="379"/>
      <c r="E5" s="379"/>
      <c r="F5" s="379"/>
      <c r="G5" s="379"/>
      <c r="H5" s="379"/>
      <c r="I5" s="379"/>
      <c r="J5" s="379"/>
      <c r="K5" s="379"/>
      <c r="L5" s="379"/>
      <c r="M5" s="379"/>
      <c r="N5" s="379"/>
      <c r="O5" s="379"/>
      <c r="P5" s="379"/>
      <c r="Q5" s="379"/>
      <c r="R5" s="379"/>
      <c r="S5" s="379"/>
      <c r="T5" s="379"/>
      <c r="U5" s="379"/>
    </row>
    <row r="6" spans="1:25" s="9" customFormat="1" ht="12.75" customHeight="1">
      <c r="A6" s="6">
        <v>2012</v>
      </c>
      <c r="B6" s="186">
        <v>1397</v>
      </c>
      <c r="C6" s="186">
        <v>1590</v>
      </c>
      <c r="D6" s="82">
        <v>12.595530726296241</v>
      </c>
      <c r="E6" s="82">
        <v>15.469938944053341</v>
      </c>
      <c r="F6" s="82">
        <v>31.779283890473792</v>
      </c>
      <c r="G6" s="82">
        <v>50.438018179606637</v>
      </c>
      <c r="H6" s="82">
        <v>19.782977785721194</v>
      </c>
      <c r="I6" s="82">
        <v>25.663787942666566</v>
      </c>
      <c r="J6" s="82">
        <v>2.6163750502283678</v>
      </c>
      <c r="K6" s="82">
        <v>4.7017612887900597</v>
      </c>
      <c r="L6" s="82">
        <v>10.409244662966199</v>
      </c>
      <c r="M6" s="82">
        <v>11.572326285280532</v>
      </c>
      <c r="N6" s="82">
        <v>15.944239026538135</v>
      </c>
      <c r="O6" s="82">
        <v>17.631920097837554</v>
      </c>
      <c r="P6" s="82">
        <v>7.5537387620583125</v>
      </c>
      <c r="Q6" s="82">
        <v>4.2533694511989593</v>
      </c>
      <c r="R6" s="82">
        <v>4.7722143445561231</v>
      </c>
      <c r="S6" s="82">
        <v>2.8638576786499148</v>
      </c>
      <c r="T6" s="82">
        <v>10.226913659966492</v>
      </c>
      <c r="U6" s="82">
        <v>4.8857590912266238</v>
      </c>
    </row>
    <row r="7" spans="1:25" ht="12.75" customHeight="1">
      <c r="A7" s="6">
        <v>2013</v>
      </c>
      <c r="B7" s="186">
        <v>1633</v>
      </c>
      <c r="C7" s="186">
        <v>1693</v>
      </c>
      <c r="D7" s="82">
        <v>11.564305690348675</v>
      </c>
      <c r="E7" s="82">
        <v>14.159258666423543</v>
      </c>
      <c r="F7" s="82">
        <v>32.037582761056242</v>
      </c>
      <c r="G7" s="82">
        <v>50.544675507168357</v>
      </c>
      <c r="H7" s="82">
        <v>16.521212118269084</v>
      </c>
      <c r="I7" s="82">
        <v>20.273915463420092</v>
      </c>
      <c r="J7" s="82">
        <v>3.1096709702791316</v>
      </c>
      <c r="K7" s="82">
        <v>6.204404680313651</v>
      </c>
      <c r="L7" s="82">
        <v>10.483073690406966</v>
      </c>
      <c r="M7" s="82">
        <v>12.895084960150019</v>
      </c>
      <c r="N7" s="82">
        <v>16.602730803343178</v>
      </c>
      <c r="O7" s="82">
        <v>18.904607401041414</v>
      </c>
      <c r="P7" s="82">
        <v>7.2278686117552882</v>
      </c>
      <c r="Q7" s="82">
        <v>6.7210055918048965</v>
      </c>
      <c r="R7" s="82">
        <v>6.0432948748070414</v>
      </c>
      <c r="S7" s="82">
        <v>3.5321840187928228</v>
      </c>
      <c r="T7" s="82">
        <v>11.003974895810584</v>
      </c>
      <c r="U7" s="82">
        <v>5.3470201235380665</v>
      </c>
    </row>
    <row r="8" spans="1:25" ht="12.75" customHeight="1">
      <c r="A8" s="6">
        <v>2014</v>
      </c>
      <c r="B8" s="186">
        <v>1457</v>
      </c>
      <c r="C8" s="186">
        <v>1547</v>
      </c>
      <c r="D8" s="82">
        <v>11.073256090688201</v>
      </c>
      <c r="E8" s="82">
        <v>13.9644185533871</v>
      </c>
      <c r="F8" s="82">
        <v>27.954190053353699</v>
      </c>
      <c r="G8" s="82">
        <v>48.016717036787099</v>
      </c>
      <c r="H8" s="82">
        <v>14.9071449147071</v>
      </c>
      <c r="I8" s="82">
        <v>23.5952887650101</v>
      </c>
      <c r="J8" s="82">
        <v>3.2411844315166398</v>
      </c>
      <c r="K8" s="82">
        <v>5.1271455966529897</v>
      </c>
      <c r="L8" s="82">
        <v>8.7344386117061994</v>
      </c>
      <c r="M8" s="82">
        <v>11.583118454670201</v>
      </c>
      <c r="N8" s="82">
        <v>17.424724163866401</v>
      </c>
      <c r="O8" s="82">
        <v>16.762411033078902</v>
      </c>
      <c r="P8" s="82">
        <v>8.2083464397769799</v>
      </c>
      <c r="Q8" s="82">
        <v>5.65875663005197</v>
      </c>
      <c r="R8" s="82">
        <v>6.392316861642076</v>
      </c>
      <c r="S8" s="82">
        <v>4.2997054597854243</v>
      </c>
      <c r="T8" s="82">
        <v>16.207286659329299</v>
      </c>
      <c r="U8" s="82">
        <v>7.5795128704255497</v>
      </c>
    </row>
    <row r="9" spans="1:25" ht="12.75" customHeight="1">
      <c r="A9" s="6">
        <v>2015</v>
      </c>
      <c r="B9" s="186">
        <v>1532</v>
      </c>
      <c r="C9" s="186">
        <v>1586</v>
      </c>
      <c r="D9" s="82">
        <v>10.405349217323709</v>
      </c>
      <c r="E9" s="82">
        <v>14.947067674156678</v>
      </c>
      <c r="F9" s="82">
        <v>27.428962878540837</v>
      </c>
      <c r="G9" s="82">
        <v>45.891270571420975</v>
      </c>
      <c r="H9" s="82">
        <v>17.19678278036502</v>
      </c>
      <c r="I9" s="82">
        <v>21.384566385998308</v>
      </c>
      <c r="J9" s="82">
        <v>4.7906769783938188</v>
      </c>
      <c r="K9" s="82">
        <v>7.1984502009790523</v>
      </c>
      <c r="L9" s="82">
        <v>10.154283610304157</v>
      </c>
      <c r="M9" s="82">
        <v>11.762961991269204</v>
      </c>
      <c r="N9" s="82">
        <v>17.24877034854045</v>
      </c>
      <c r="O9" s="82">
        <v>19.019333167102008</v>
      </c>
      <c r="P9" s="82">
        <v>8.0005179774921729</v>
      </c>
      <c r="Q9" s="82">
        <v>4.7830865435063501</v>
      </c>
      <c r="R9" s="82">
        <v>8.1850458594255802</v>
      </c>
      <c r="S9" s="82">
        <v>3.0537255234641401</v>
      </c>
      <c r="T9" s="82">
        <v>15.660531910605672</v>
      </c>
      <c r="U9" s="82">
        <v>8.7151657904991335</v>
      </c>
    </row>
    <row r="10" spans="1:25" ht="12.75" customHeight="1">
      <c r="A10" s="6">
        <v>2016</v>
      </c>
      <c r="B10" s="186">
        <v>1372</v>
      </c>
      <c r="C10" s="186">
        <v>1603</v>
      </c>
      <c r="D10" s="82">
        <v>11.098766033038679</v>
      </c>
      <c r="E10" s="82">
        <v>17.031505073982618</v>
      </c>
      <c r="F10" s="82">
        <v>25.812963771083297</v>
      </c>
      <c r="G10" s="82">
        <v>45.068307697923892</v>
      </c>
      <c r="H10" s="82">
        <v>19.137455936354023</v>
      </c>
      <c r="I10" s="82">
        <v>21.087499622882927</v>
      </c>
      <c r="J10" s="82">
        <v>5.3075943362698901</v>
      </c>
      <c r="K10" s="82">
        <v>6.5443429030386362</v>
      </c>
      <c r="L10" s="82">
        <v>10.988302916600141</v>
      </c>
      <c r="M10" s="82">
        <v>12.205859922898002</v>
      </c>
      <c r="N10" s="82">
        <v>20.655460037843017</v>
      </c>
      <c r="O10" s="82">
        <v>19.288618470063973</v>
      </c>
      <c r="P10" s="82">
        <v>7.3295209789991089</v>
      </c>
      <c r="Q10" s="82">
        <v>5.502935038023443</v>
      </c>
      <c r="R10" s="82">
        <v>7.3251299645956838</v>
      </c>
      <c r="S10" s="82">
        <v>2.8947268352393429</v>
      </c>
      <c r="T10" s="82">
        <v>15.662867882507312</v>
      </c>
      <c r="U10" s="82">
        <v>10.466644027643921</v>
      </c>
    </row>
    <row r="11" spans="1:25" s="4" customFormat="1" ht="6" customHeight="1">
      <c r="A11" s="205"/>
      <c r="B11" s="205"/>
      <c r="C11" s="209"/>
      <c r="D11" s="204"/>
      <c r="E11" s="204"/>
      <c r="F11" s="204"/>
      <c r="G11" s="204"/>
      <c r="H11" s="205"/>
      <c r="I11" s="205"/>
      <c r="J11" s="205"/>
      <c r="K11" s="205"/>
      <c r="L11" s="205"/>
      <c r="M11" s="205"/>
      <c r="N11" s="205"/>
      <c r="O11" s="205"/>
      <c r="P11" s="205"/>
      <c r="Q11" s="205"/>
      <c r="R11" s="205"/>
      <c r="S11" s="205"/>
      <c r="T11" s="205"/>
      <c r="U11" s="205"/>
    </row>
    <row r="12" spans="1:25" s="4" customFormat="1">
      <c r="A12" s="836" t="s">
        <v>359</v>
      </c>
      <c r="B12" s="836"/>
      <c r="C12" s="836"/>
      <c r="D12" s="836"/>
      <c r="E12" s="836"/>
      <c r="F12" s="836"/>
      <c r="G12" s="836"/>
      <c r="H12" s="836"/>
      <c r="I12" s="836"/>
      <c r="J12" s="836"/>
      <c r="K12" s="836"/>
      <c r="L12" s="836"/>
      <c r="M12" s="836"/>
      <c r="N12" s="836"/>
      <c r="O12" s="836"/>
      <c r="P12" s="836"/>
      <c r="Q12" s="836"/>
      <c r="R12" s="836"/>
      <c r="S12" s="836"/>
      <c r="T12" s="836"/>
      <c r="U12" s="836"/>
    </row>
    <row r="13" spans="1:25" s="4" customFormat="1" ht="6.6" customHeight="1">
      <c r="A13" s="6"/>
      <c r="B13" s="25"/>
      <c r="C13" s="25"/>
    </row>
    <row r="14" spans="1:25" s="4" customFormat="1" ht="12.75" customHeight="1">
      <c r="A14" s="776" t="s">
        <v>200</v>
      </c>
      <c r="B14" s="801"/>
      <c r="C14" s="801"/>
      <c r="D14" s="791"/>
      <c r="E14" s="791"/>
      <c r="F14" s="791"/>
      <c r="G14" s="791"/>
      <c r="H14" s="791"/>
      <c r="I14" s="791"/>
      <c r="J14" s="791"/>
      <c r="K14" s="791"/>
      <c r="L14" s="791"/>
      <c r="M14" s="791"/>
      <c r="N14" s="791"/>
      <c r="O14" s="791"/>
      <c r="P14" s="791"/>
      <c r="Q14" s="791"/>
      <c r="R14" s="791"/>
      <c r="S14" s="791"/>
    </row>
  </sheetData>
  <mergeCells count="15">
    <mergeCell ref="K1:M1"/>
    <mergeCell ref="A14:S14"/>
    <mergeCell ref="T3:U3"/>
    <mergeCell ref="X3:Y3"/>
    <mergeCell ref="A2:U2"/>
    <mergeCell ref="J3:K3"/>
    <mergeCell ref="L3:M3"/>
    <mergeCell ref="N3:O3"/>
    <mergeCell ref="P3:Q3"/>
    <mergeCell ref="R3:S3"/>
    <mergeCell ref="B3:C3"/>
    <mergeCell ref="D3:E3"/>
    <mergeCell ref="F3:G3"/>
    <mergeCell ref="H3:I3"/>
    <mergeCell ref="A12:U12"/>
  </mergeCells>
  <hyperlinks>
    <hyperlink ref="J1:K1" location="Tabellförteckning!A1" display="Tabellförteckning!A1"/>
  </hyperlinks>
  <pageMargins left="0.70866141732283472" right="0.70866141732283472" top="0.74803149606299213" bottom="0.74803149606299213" header="0.31496062992125984" footer="0.31496062992125984"/>
  <pageSetup paperSize="9" scale="72"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13"/>
  <sheetViews>
    <sheetView workbookViewId="0">
      <pane ySplit="4" topLeftCell="A5" activePane="bottomLeft" state="frozen"/>
      <selection activeCell="A17" sqref="A17:XFD18"/>
      <selection pane="bottomLeft" activeCell="S41" sqref="S41"/>
    </sheetView>
  </sheetViews>
  <sheetFormatPr defaultColWidth="9.140625" defaultRowHeight="12.75"/>
  <cols>
    <col min="1" max="1" width="6.7109375" style="20" customWidth="1"/>
    <col min="2" max="26" width="8.7109375" style="20" customWidth="1"/>
    <col min="27" max="16384" width="9.140625" style="20"/>
  </cols>
  <sheetData>
    <row r="1" spans="1:13" s="94" customFormat="1" ht="30" customHeight="1">
      <c r="A1" s="142"/>
      <c r="B1" s="143"/>
      <c r="C1" s="143"/>
      <c r="D1" s="143"/>
      <c r="E1" s="143"/>
      <c r="F1" s="143"/>
      <c r="G1" s="439"/>
      <c r="H1" s="440"/>
      <c r="I1" s="440"/>
      <c r="J1" s="143"/>
      <c r="K1" s="774" t="s">
        <v>354</v>
      </c>
      <c r="L1" s="775"/>
      <c r="M1" s="775"/>
    </row>
    <row r="2" spans="1:13" s="140" customFormat="1" ht="30" customHeight="1">
      <c r="A2" s="803" t="s">
        <v>407</v>
      </c>
      <c r="B2" s="803"/>
      <c r="C2" s="803"/>
      <c r="D2" s="803"/>
      <c r="E2" s="803"/>
      <c r="F2" s="803"/>
      <c r="G2" s="803"/>
      <c r="H2" s="787"/>
      <c r="I2" s="787"/>
    </row>
    <row r="3" spans="1:13" s="127" customFormat="1" ht="30" customHeight="1">
      <c r="A3" s="9"/>
      <c r="B3" s="778" t="s">
        <v>26</v>
      </c>
      <c r="C3" s="778"/>
      <c r="D3" s="778" t="s">
        <v>191</v>
      </c>
      <c r="E3" s="778"/>
      <c r="F3" s="778" t="s">
        <v>104</v>
      </c>
      <c r="G3" s="778"/>
      <c r="H3" s="778" t="s">
        <v>36</v>
      </c>
      <c r="I3" s="778"/>
    </row>
    <row r="4" spans="1:13" ht="15" customHeight="1">
      <c r="A4" s="4" t="s">
        <v>40</v>
      </c>
      <c r="B4" s="134" t="s">
        <v>29</v>
      </c>
      <c r="C4" s="134" t="s">
        <v>30</v>
      </c>
      <c r="D4" s="134" t="s">
        <v>29</v>
      </c>
      <c r="E4" s="134" t="s">
        <v>30</v>
      </c>
      <c r="F4" s="134" t="s">
        <v>29</v>
      </c>
      <c r="G4" s="134" t="s">
        <v>30</v>
      </c>
      <c r="H4" s="134" t="s">
        <v>29</v>
      </c>
      <c r="I4" s="134" t="s">
        <v>30</v>
      </c>
    </row>
    <row r="5" spans="1:13" ht="6" customHeight="1">
      <c r="A5" s="355"/>
      <c r="B5" s="379"/>
      <c r="C5" s="379"/>
      <c r="D5" s="379"/>
      <c r="E5" s="379"/>
      <c r="F5" s="379"/>
      <c r="G5" s="379"/>
      <c r="H5" s="379"/>
      <c r="I5" s="379"/>
    </row>
    <row r="6" spans="1:13" ht="12.75" customHeight="1">
      <c r="A6" s="6">
        <v>2012</v>
      </c>
      <c r="B6" s="25">
        <v>97.229878793370645</v>
      </c>
      <c r="C6" s="25">
        <v>98.790133884047933</v>
      </c>
      <c r="D6" s="25">
        <v>0.50987305706966113</v>
      </c>
      <c r="E6" s="25">
        <v>0.19549031530052657</v>
      </c>
      <c r="F6" s="25">
        <v>0.83463797761572833</v>
      </c>
      <c r="G6" s="25">
        <v>0.21782989722320695</v>
      </c>
      <c r="H6" s="25">
        <v>1.4256101719439538</v>
      </c>
      <c r="I6" s="25">
        <v>0.79654590342832021</v>
      </c>
    </row>
    <row r="7" spans="1:13" ht="12.75" customHeight="1">
      <c r="A7" s="6">
        <v>2013</v>
      </c>
      <c r="B7" s="25">
        <v>97.643514825954796</v>
      </c>
      <c r="C7" s="25">
        <v>99.066190838582216</v>
      </c>
      <c r="D7" s="25">
        <v>0.39981791790495635</v>
      </c>
      <c r="E7" s="25">
        <v>0.14854294607576352</v>
      </c>
      <c r="F7" s="25">
        <v>0.74195727587409321</v>
      </c>
      <c r="G7" s="25">
        <v>0.20030203610079653</v>
      </c>
      <c r="H7" s="25">
        <v>1.2147099802661321</v>
      </c>
      <c r="I7" s="25">
        <v>0.5849641792412138</v>
      </c>
    </row>
    <row r="8" spans="1:13" ht="12.75" customHeight="1">
      <c r="A8" s="6">
        <v>2014</v>
      </c>
      <c r="B8" s="25">
        <v>98.269079464988195</v>
      </c>
      <c r="C8" s="25">
        <v>99.158488852777595</v>
      </c>
      <c r="D8" s="25">
        <v>0.35405192761604998</v>
      </c>
      <c r="E8" s="25">
        <v>0.24583649815148853</v>
      </c>
      <c r="F8" s="25">
        <v>0.55074744295830103</v>
      </c>
      <c r="G8" s="25">
        <v>0.23254099901868064</v>
      </c>
      <c r="H8" s="25">
        <v>0.82612116443745098</v>
      </c>
      <c r="I8" s="25">
        <v>0.378151260504202</v>
      </c>
    </row>
    <row r="9" spans="1:13" ht="12.75" customHeight="1">
      <c r="A9" s="6">
        <v>2015</v>
      </c>
      <c r="B9" s="25">
        <v>97.671091806752301</v>
      </c>
      <c r="C9" s="25">
        <v>99.040393494762668</v>
      </c>
      <c r="D9" s="25">
        <v>0.34580602381881398</v>
      </c>
      <c r="E9" s="25">
        <v>0.30504547443910762</v>
      </c>
      <c r="F9" s="25">
        <v>0.5</v>
      </c>
      <c r="G9" s="25">
        <v>5.9859809122134407E-2</v>
      </c>
      <c r="H9" s="25">
        <v>1.4353049809912846</v>
      </c>
      <c r="I9" s="25">
        <v>0.59470122167585304</v>
      </c>
    </row>
    <row r="10" spans="1:13" ht="12.75" customHeight="1">
      <c r="A10" s="6">
        <v>2016</v>
      </c>
      <c r="B10" s="25">
        <v>97.691000973657367</v>
      </c>
      <c r="C10" s="25">
        <v>98.447022662282663</v>
      </c>
      <c r="D10" s="25">
        <v>0.5459466211526971</v>
      </c>
      <c r="E10" s="25">
        <v>0.72830739342982975</v>
      </c>
      <c r="F10" s="25">
        <v>0.35199458202284423</v>
      </c>
      <c r="G10" s="25">
        <v>0.14057170746959641</v>
      </c>
      <c r="H10" s="25">
        <v>1.4110578231670936</v>
      </c>
      <c r="I10" s="25">
        <v>0.68409823681791648</v>
      </c>
    </row>
    <row r="11" spans="1:13" s="42" customFormat="1" ht="6" customHeight="1">
      <c r="A11" s="197"/>
      <c r="B11" s="198"/>
      <c r="C11" s="198"/>
      <c r="D11" s="198"/>
      <c r="E11" s="198"/>
      <c r="F11" s="198"/>
      <c r="G11" s="198"/>
      <c r="H11" s="198"/>
      <c r="I11" s="198"/>
      <c r="J11" s="84"/>
      <c r="K11" s="107"/>
    </row>
    <row r="12" spans="1:13" s="42" customFormat="1" ht="15" customHeight="1">
      <c r="A12" s="801" t="s">
        <v>200</v>
      </c>
      <c r="B12" s="801"/>
      <c r="C12" s="801"/>
      <c r="D12" s="801"/>
      <c r="E12" s="801"/>
      <c r="F12" s="801"/>
      <c r="G12" s="801"/>
      <c r="H12" s="792"/>
      <c r="I12" s="792"/>
      <c r="J12" s="20"/>
      <c r="K12" s="20"/>
    </row>
    <row r="13" spans="1:13">
      <c r="A13" s="6"/>
      <c r="B13" s="28"/>
      <c r="C13" s="28"/>
      <c r="D13" s="28"/>
      <c r="E13" s="28"/>
      <c r="F13" s="3"/>
      <c r="G13" s="3"/>
    </row>
  </sheetData>
  <mergeCells count="7">
    <mergeCell ref="K1:M1"/>
    <mergeCell ref="A2:I2"/>
    <mergeCell ref="A12:I12"/>
    <mergeCell ref="B3:C3"/>
    <mergeCell ref="D3:E3"/>
    <mergeCell ref="F3:G3"/>
    <mergeCell ref="H3:I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J141"/>
  <sheetViews>
    <sheetView workbookViewId="0">
      <pane ySplit="2" topLeftCell="A3" activePane="bottomLeft" state="frozen"/>
      <selection activeCell="A17" sqref="A17:XFD18"/>
      <selection pane="bottomLeft" sqref="A1:B1"/>
    </sheetView>
  </sheetViews>
  <sheetFormatPr defaultColWidth="9.140625" defaultRowHeight="15"/>
  <cols>
    <col min="1" max="1" width="4.7109375" style="122" bestFit="1" customWidth="1"/>
    <col min="2" max="2" width="81.85546875" style="67" customWidth="1"/>
    <col min="3" max="3" width="9.140625" style="352"/>
    <col min="4" max="16384" width="9.140625" style="66"/>
  </cols>
  <sheetData>
    <row r="1" spans="1:10" s="318" customFormat="1" ht="30" customHeight="1">
      <c r="A1" s="772" t="s">
        <v>204</v>
      </c>
      <c r="B1" s="773"/>
      <c r="C1" s="121"/>
    </row>
    <row r="2" spans="1:10" ht="30" customHeight="1">
      <c r="A2" s="125" t="s">
        <v>154</v>
      </c>
      <c r="B2" s="126" t="s">
        <v>312</v>
      </c>
      <c r="C2" s="350"/>
    </row>
    <row r="3" spans="1:10" s="79" customFormat="1">
      <c r="A3" s="125">
        <v>1</v>
      </c>
      <c r="B3" s="436" t="s">
        <v>425</v>
      </c>
      <c r="C3" s="351"/>
      <c r="H3" s="598"/>
    </row>
    <row r="4" spans="1:10" s="79" customFormat="1">
      <c r="A4" s="125">
        <v>2</v>
      </c>
      <c r="B4" s="436" t="s">
        <v>588</v>
      </c>
      <c r="C4" s="351"/>
    </row>
    <row r="5" spans="1:10">
      <c r="A5" s="125">
        <v>3</v>
      </c>
      <c r="B5" s="436" t="s">
        <v>589</v>
      </c>
      <c r="C5" s="351"/>
      <c r="J5"/>
    </row>
    <row r="6" spans="1:10" s="78" customFormat="1">
      <c r="A6" s="125">
        <v>4</v>
      </c>
      <c r="B6" s="436" t="s">
        <v>387</v>
      </c>
      <c r="C6" s="351"/>
    </row>
    <row r="7" spans="1:10" s="78" customFormat="1">
      <c r="A7" s="125">
        <v>5</v>
      </c>
      <c r="B7" s="436" t="s">
        <v>388</v>
      </c>
      <c r="C7" s="351"/>
    </row>
    <row r="8" spans="1:10">
      <c r="A8" s="125">
        <v>6</v>
      </c>
      <c r="B8" s="436" t="s">
        <v>590</v>
      </c>
      <c r="C8" s="351"/>
    </row>
    <row r="9" spans="1:10">
      <c r="A9" s="125">
        <v>7</v>
      </c>
      <c r="B9" s="436" t="s">
        <v>591</v>
      </c>
      <c r="C9" s="351"/>
    </row>
    <row r="10" spans="1:10">
      <c r="A10" s="125">
        <v>8</v>
      </c>
      <c r="B10" s="436" t="s">
        <v>592</v>
      </c>
      <c r="C10" s="351"/>
    </row>
    <row r="11" spans="1:10">
      <c r="A11" s="125">
        <v>9</v>
      </c>
      <c r="B11" s="436" t="s">
        <v>593</v>
      </c>
      <c r="C11" s="351"/>
    </row>
    <row r="12" spans="1:10">
      <c r="A12" s="125">
        <v>10</v>
      </c>
      <c r="B12" s="436" t="s">
        <v>594</v>
      </c>
      <c r="C12" s="351"/>
    </row>
    <row r="13" spans="1:10">
      <c r="A13" s="125">
        <v>11</v>
      </c>
      <c r="B13" s="436" t="s">
        <v>595</v>
      </c>
      <c r="C13" s="351"/>
    </row>
    <row r="14" spans="1:10">
      <c r="A14" s="125">
        <v>12</v>
      </c>
      <c r="B14" s="436" t="s">
        <v>596</v>
      </c>
      <c r="C14" s="351"/>
    </row>
    <row r="15" spans="1:10">
      <c r="A15" s="125">
        <v>13</v>
      </c>
      <c r="B15" s="436" t="s">
        <v>597</v>
      </c>
      <c r="C15" s="351"/>
    </row>
    <row r="16" spans="1:10">
      <c r="A16" s="125">
        <v>14</v>
      </c>
      <c r="B16" s="436" t="s">
        <v>598</v>
      </c>
      <c r="C16" s="351"/>
    </row>
    <row r="17" spans="1:3">
      <c r="A17" s="125">
        <v>15</v>
      </c>
      <c r="B17" s="436" t="s">
        <v>424</v>
      </c>
      <c r="C17" s="351"/>
    </row>
    <row r="18" spans="1:3">
      <c r="A18" s="125">
        <v>16</v>
      </c>
      <c r="B18" s="436" t="s">
        <v>599</v>
      </c>
      <c r="C18" s="351"/>
    </row>
    <row r="19" spans="1:3">
      <c r="A19" s="125">
        <v>17</v>
      </c>
      <c r="B19" s="436" t="s">
        <v>600</v>
      </c>
      <c r="C19" s="351"/>
    </row>
    <row r="20" spans="1:3">
      <c r="A20" s="125">
        <v>18</v>
      </c>
      <c r="B20" s="436" t="s">
        <v>404</v>
      </c>
      <c r="C20" s="351"/>
    </row>
    <row r="21" spans="1:3" s="124" customFormat="1">
      <c r="A21" s="125">
        <v>19</v>
      </c>
      <c r="B21" s="436" t="s">
        <v>426</v>
      </c>
      <c r="C21" s="351"/>
    </row>
    <row r="22" spans="1:3">
      <c r="A22" s="125">
        <v>20</v>
      </c>
      <c r="B22" s="436" t="s">
        <v>601</v>
      </c>
      <c r="C22" s="351"/>
    </row>
    <row r="23" spans="1:3">
      <c r="A23" s="125">
        <v>21</v>
      </c>
      <c r="B23" s="436" t="s">
        <v>602</v>
      </c>
      <c r="C23" s="351"/>
    </row>
    <row r="24" spans="1:3">
      <c r="A24" s="125">
        <v>22</v>
      </c>
      <c r="B24" s="436" t="s">
        <v>603</v>
      </c>
      <c r="C24" s="351"/>
    </row>
    <row r="25" spans="1:3">
      <c r="A25" s="125">
        <v>23</v>
      </c>
      <c r="B25" s="436" t="s">
        <v>604</v>
      </c>
      <c r="C25" s="351"/>
    </row>
    <row r="26" spans="1:3">
      <c r="A26" s="125">
        <v>24</v>
      </c>
      <c r="B26" s="436" t="s">
        <v>405</v>
      </c>
      <c r="C26" s="351"/>
    </row>
    <row r="27" spans="1:3">
      <c r="A27" s="125">
        <v>25</v>
      </c>
      <c r="B27" s="436" t="s">
        <v>406</v>
      </c>
      <c r="C27" s="351"/>
    </row>
    <row r="28" spans="1:3">
      <c r="A28" s="125">
        <v>26</v>
      </c>
      <c r="B28" s="436" t="s">
        <v>407</v>
      </c>
      <c r="C28" s="351"/>
    </row>
    <row r="29" spans="1:3">
      <c r="A29" s="125">
        <v>27</v>
      </c>
      <c r="B29" s="436" t="s">
        <v>408</v>
      </c>
      <c r="C29" s="351"/>
    </row>
    <row r="30" spans="1:3">
      <c r="A30" s="125">
        <v>28</v>
      </c>
      <c r="B30" s="436" t="s">
        <v>605</v>
      </c>
      <c r="C30" s="351"/>
    </row>
    <row r="31" spans="1:3">
      <c r="A31" s="125">
        <v>29</v>
      </c>
      <c r="B31" s="436" t="s">
        <v>606</v>
      </c>
      <c r="C31" s="351"/>
    </row>
    <row r="32" spans="1:3">
      <c r="A32" s="125">
        <v>30</v>
      </c>
      <c r="B32" s="436" t="s">
        <v>417</v>
      </c>
      <c r="C32" s="351"/>
    </row>
    <row r="33" spans="1:3">
      <c r="A33" s="125">
        <v>31</v>
      </c>
      <c r="B33" s="436" t="s">
        <v>607</v>
      </c>
      <c r="C33" s="351"/>
    </row>
    <row r="34" spans="1:3">
      <c r="A34" s="125">
        <v>32</v>
      </c>
      <c r="B34" s="436" t="s">
        <v>608</v>
      </c>
    </row>
    <row r="35" spans="1:3">
      <c r="A35" s="125">
        <v>33</v>
      </c>
      <c r="B35" s="436" t="s">
        <v>609</v>
      </c>
    </row>
    <row r="36" spans="1:3">
      <c r="A36" s="125">
        <v>34</v>
      </c>
      <c r="B36" s="436" t="s">
        <v>610</v>
      </c>
    </row>
    <row r="37" spans="1:3">
      <c r="A37" s="125">
        <v>35</v>
      </c>
      <c r="B37" s="436" t="s">
        <v>429</v>
      </c>
    </row>
    <row r="38" spans="1:3">
      <c r="A38" s="125">
        <v>36</v>
      </c>
      <c r="B38" s="436" t="s">
        <v>428</v>
      </c>
    </row>
    <row r="39" spans="1:3">
      <c r="A39" s="125">
        <v>37</v>
      </c>
      <c r="B39" s="436" t="s">
        <v>444</v>
      </c>
    </row>
    <row r="40" spans="1:3">
      <c r="A40" s="125">
        <v>38</v>
      </c>
      <c r="B40" s="436" t="s">
        <v>445</v>
      </c>
    </row>
    <row r="41" spans="1:3">
      <c r="A41" s="125">
        <v>39</v>
      </c>
      <c r="B41" s="436" t="s">
        <v>611</v>
      </c>
    </row>
    <row r="42" spans="1:3">
      <c r="A42" s="125">
        <v>40</v>
      </c>
      <c r="B42" s="436" t="s">
        <v>612</v>
      </c>
    </row>
    <row r="43" spans="1:3">
      <c r="A43" s="125">
        <v>41</v>
      </c>
      <c r="B43" s="436" t="s">
        <v>448</v>
      </c>
    </row>
    <row r="44" spans="1:3">
      <c r="A44" s="125">
        <v>42</v>
      </c>
      <c r="B44" s="436" t="s">
        <v>613</v>
      </c>
    </row>
    <row r="45" spans="1:3">
      <c r="A45" s="125">
        <v>43</v>
      </c>
      <c r="B45" s="436" t="s">
        <v>614</v>
      </c>
    </row>
    <row r="46" spans="1:3">
      <c r="A46" s="125">
        <v>44</v>
      </c>
      <c r="B46" s="436" t="s">
        <v>451</v>
      </c>
    </row>
    <row r="47" spans="1:3">
      <c r="A47" s="125">
        <v>45</v>
      </c>
      <c r="B47" s="436" t="s">
        <v>452</v>
      </c>
    </row>
    <row r="48" spans="1:3">
      <c r="A48" s="125">
        <v>46</v>
      </c>
      <c r="B48" s="436" t="s">
        <v>453</v>
      </c>
    </row>
    <row r="49" spans="1:2">
      <c r="A49" s="125">
        <v>47</v>
      </c>
      <c r="B49" s="436" t="s">
        <v>454</v>
      </c>
    </row>
    <row r="50" spans="1:2">
      <c r="A50" s="125">
        <v>48</v>
      </c>
      <c r="B50" s="436" t="s">
        <v>455</v>
      </c>
    </row>
    <row r="51" spans="1:2">
      <c r="A51" s="125">
        <v>49</v>
      </c>
      <c r="B51" s="436" t="s">
        <v>456</v>
      </c>
    </row>
    <row r="52" spans="1:2">
      <c r="A52" s="125">
        <v>50</v>
      </c>
      <c r="B52" s="436" t="s">
        <v>615</v>
      </c>
    </row>
    <row r="53" spans="1:2">
      <c r="A53" s="125">
        <v>51</v>
      </c>
      <c r="B53" s="436" t="s">
        <v>616</v>
      </c>
    </row>
    <row r="54" spans="1:2">
      <c r="A54" s="125">
        <v>52</v>
      </c>
      <c r="B54" s="436" t="s">
        <v>459</v>
      </c>
    </row>
    <row r="55" spans="1:2">
      <c r="A55" s="125">
        <v>53</v>
      </c>
      <c r="B55" s="436" t="s">
        <v>617</v>
      </c>
    </row>
    <row r="56" spans="1:2">
      <c r="A56" s="125">
        <v>54</v>
      </c>
      <c r="B56" s="436" t="s">
        <v>618</v>
      </c>
    </row>
    <row r="57" spans="1:2">
      <c r="A57" s="125">
        <v>55</v>
      </c>
      <c r="B57" s="436" t="s">
        <v>462</v>
      </c>
    </row>
    <row r="58" spans="1:2">
      <c r="A58" s="125">
        <v>56</v>
      </c>
      <c r="B58" s="436" t="s">
        <v>463</v>
      </c>
    </row>
    <row r="59" spans="1:2">
      <c r="A59" s="125">
        <v>57</v>
      </c>
      <c r="B59" s="436" t="s">
        <v>464</v>
      </c>
    </row>
    <row r="60" spans="1:2">
      <c r="A60" s="125">
        <v>58</v>
      </c>
      <c r="B60" s="436" t="s">
        <v>465</v>
      </c>
    </row>
    <row r="61" spans="1:2" s="123" customFormat="1">
      <c r="A61" s="125">
        <v>59</v>
      </c>
      <c r="B61" s="436" t="s">
        <v>619</v>
      </c>
    </row>
    <row r="62" spans="1:2">
      <c r="A62" s="125">
        <v>60</v>
      </c>
      <c r="B62" s="436" t="s">
        <v>620</v>
      </c>
    </row>
    <row r="63" spans="1:2">
      <c r="A63" s="125">
        <v>61</v>
      </c>
      <c r="B63" s="436" t="s">
        <v>468</v>
      </c>
    </row>
    <row r="64" spans="1:2">
      <c r="A64" s="125">
        <v>62</v>
      </c>
      <c r="B64" s="436" t="s">
        <v>469</v>
      </c>
    </row>
    <row r="65" spans="1:2">
      <c r="A65" s="125">
        <v>63</v>
      </c>
      <c r="B65" s="436" t="s">
        <v>471</v>
      </c>
    </row>
    <row r="66" spans="1:2">
      <c r="A66" s="125">
        <v>64</v>
      </c>
      <c r="B66" s="436" t="s">
        <v>470</v>
      </c>
    </row>
    <row r="67" spans="1:2">
      <c r="A67" s="125">
        <v>65</v>
      </c>
      <c r="B67" s="436" t="s">
        <v>472</v>
      </c>
    </row>
    <row r="68" spans="1:2">
      <c r="A68" s="125">
        <v>66</v>
      </c>
      <c r="B68" s="436" t="s">
        <v>621</v>
      </c>
    </row>
    <row r="69" spans="1:2">
      <c r="A69" s="125">
        <v>67</v>
      </c>
      <c r="B69" s="436" t="s">
        <v>474</v>
      </c>
    </row>
    <row r="70" spans="1:2">
      <c r="A70" s="125">
        <v>68</v>
      </c>
      <c r="B70" s="436" t="s">
        <v>485</v>
      </c>
    </row>
    <row r="71" spans="1:2">
      <c r="A71" s="125">
        <v>69</v>
      </c>
      <c r="B71" s="709" t="s">
        <v>486</v>
      </c>
    </row>
    <row r="72" spans="1:2">
      <c r="A72" s="125">
        <v>70</v>
      </c>
      <c r="B72" s="436" t="s">
        <v>622</v>
      </c>
    </row>
    <row r="73" spans="1:2" s="124" customFormat="1">
      <c r="A73" s="125">
        <v>71</v>
      </c>
      <c r="B73" s="436" t="s">
        <v>490</v>
      </c>
    </row>
    <row r="74" spans="1:2">
      <c r="A74" s="125">
        <v>72</v>
      </c>
      <c r="B74" s="436" t="s">
        <v>492</v>
      </c>
    </row>
    <row r="75" spans="1:2">
      <c r="A75" s="125">
        <v>73</v>
      </c>
      <c r="B75" s="436" t="s">
        <v>493</v>
      </c>
    </row>
    <row r="76" spans="1:2">
      <c r="A76" s="125">
        <v>74</v>
      </c>
      <c r="B76" s="436" t="s">
        <v>623</v>
      </c>
    </row>
    <row r="77" spans="1:2">
      <c r="A77" s="125">
        <v>75</v>
      </c>
      <c r="B77" s="436" t="s">
        <v>495</v>
      </c>
    </row>
    <row r="78" spans="1:2">
      <c r="A78" s="125">
        <v>76</v>
      </c>
      <c r="B78" s="436" t="s">
        <v>496</v>
      </c>
    </row>
    <row r="79" spans="1:2">
      <c r="A79" s="125">
        <v>77</v>
      </c>
      <c r="B79" s="436" t="s">
        <v>497</v>
      </c>
    </row>
    <row r="80" spans="1:2">
      <c r="A80" s="125">
        <v>78</v>
      </c>
      <c r="B80" s="436" t="s">
        <v>498</v>
      </c>
    </row>
    <row r="81" spans="1:2">
      <c r="A81" s="125">
        <v>79</v>
      </c>
      <c r="B81" s="436" t="s">
        <v>499</v>
      </c>
    </row>
    <row r="82" spans="1:2">
      <c r="A82" s="125">
        <v>80</v>
      </c>
      <c r="B82" s="436" t="s">
        <v>624</v>
      </c>
    </row>
    <row r="83" spans="1:2">
      <c r="A83" s="125">
        <v>81</v>
      </c>
      <c r="B83" s="436" t="s">
        <v>625</v>
      </c>
    </row>
    <row r="84" spans="1:2">
      <c r="A84" s="125">
        <v>82</v>
      </c>
      <c r="B84" s="436" t="s">
        <v>502</v>
      </c>
    </row>
    <row r="85" spans="1:2">
      <c r="A85" s="125">
        <v>83</v>
      </c>
      <c r="B85" s="436" t="s">
        <v>503</v>
      </c>
    </row>
    <row r="86" spans="1:2">
      <c r="A86" s="125">
        <v>84</v>
      </c>
      <c r="B86" s="436" t="s">
        <v>504</v>
      </c>
    </row>
    <row r="87" spans="1:2">
      <c r="A87" s="125">
        <v>85</v>
      </c>
      <c r="B87" s="436" t="s">
        <v>505</v>
      </c>
    </row>
    <row r="88" spans="1:2" s="124" customFormat="1">
      <c r="A88" s="125">
        <v>86</v>
      </c>
      <c r="B88" s="436" t="s">
        <v>506</v>
      </c>
    </row>
    <row r="89" spans="1:2">
      <c r="A89" s="125">
        <v>87</v>
      </c>
      <c r="B89" s="436" t="s">
        <v>507</v>
      </c>
    </row>
    <row r="90" spans="1:2">
      <c r="A90" s="125">
        <v>88</v>
      </c>
      <c r="B90" s="436" t="s">
        <v>392</v>
      </c>
    </row>
    <row r="91" spans="1:2">
      <c r="A91" s="125">
        <v>89</v>
      </c>
      <c r="B91" s="436" t="s">
        <v>393</v>
      </c>
    </row>
    <row r="92" spans="1:2">
      <c r="A92" s="125">
        <v>90</v>
      </c>
      <c r="B92" s="436" t="s">
        <v>394</v>
      </c>
    </row>
    <row r="93" spans="1:2" s="124" customFormat="1">
      <c r="A93" s="125">
        <v>91</v>
      </c>
      <c r="B93" s="436" t="s">
        <v>395</v>
      </c>
    </row>
    <row r="94" spans="1:2" s="578" customFormat="1">
      <c r="A94" s="125">
        <v>92</v>
      </c>
      <c r="B94" s="599" t="s">
        <v>626</v>
      </c>
    </row>
    <row r="95" spans="1:2" s="578" customFormat="1">
      <c r="A95" s="125">
        <v>93</v>
      </c>
      <c r="B95" s="599" t="s">
        <v>627</v>
      </c>
    </row>
    <row r="96" spans="1:2" s="578" customFormat="1">
      <c r="A96" s="125">
        <v>94</v>
      </c>
      <c r="B96" s="599" t="s">
        <v>628</v>
      </c>
    </row>
    <row r="97" spans="1:2" s="578" customFormat="1">
      <c r="A97" s="125">
        <v>95</v>
      </c>
      <c r="B97" s="599" t="s">
        <v>629</v>
      </c>
    </row>
    <row r="98" spans="1:2" s="124" customFormat="1">
      <c r="A98" s="125">
        <v>96</v>
      </c>
      <c r="B98" s="436" t="s">
        <v>630</v>
      </c>
    </row>
    <row r="99" spans="1:2">
      <c r="A99" s="125">
        <v>97</v>
      </c>
      <c r="B99" s="436" t="s">
        <v>631</v>
      </c>
    </row>
    <row r="100" spans="1:2">
      <c r="A100" s="125">
        <v>98</v>
      </c>
      <c r="B100" s="436" t="s">
        <v>632</v>
      </c>
    </row>
    <row r="101" spans="1:2">
      <c r="A101" s="125">
        <v>99</v>
      </c>
      <c r="B101" s="436" t="s">
        <v>633</v>
      </c>
    </row>
    <row r="102" spans="1:2" s="128" customFormat="1">
      <c r="A102" s="125">
        <v>100</v>
      </c>
      <c r="B102" s="436" t="s">
        <v>634</v>
      </c>
    </row>
    <row r="103" spans="1:2" s="128" customFormat="1" ht="15" customHeight="1">
      <c r="A103" s="125">
        <v>101</v>
      </c>
      <c r="B103" s="436" t="s">
        <v>412</v>
      </c>
    </row>
    <row r="104" spans="1:2" s="128" customFormat="1" ht="15" customHeight="1">
      <c r="A104" s="125">
        <v>102</v>
      </c>
      <c r="B104" s="436" t="s">
        <v>635</v>
      </c>
    </row>
    <row r="105" spans="1:2" s="128" customFormat="1" ht="15" customHeight="1">
      <c r="A105" s="125">
        <v>103</v>
      </c>
      <c r="B105" s="436" t="s">
        <v>414</v>
      </c>
    </row>
    <row r="106" spans="1:2">
      <c r="A106" s="125">
        <v>104</v>
      </c>
      <c r="B106" s="436" t="s">
        <v>636</v>
      </c>
    </row>
    <row r="107" spans="1:2">
      <c r="A107" s="125">
        <v>105</v>
      </c>
      <c r="B107" s="436" t="s">
        <v>637</v>
      </c>
    </row>
    <row r="108" spans="1:2">
      <c r="A108" s="125">
        <v>106</v>
      </c>
      <c r="B108" s="436" t="s">
        <v>479</v>
      </c>
    </row>
    <row r="109" spans="1:2">
      <c r="A109" s="125">
        <v>107</v>
      </c>
      <c r="B109" s="436" t="s">
        <v>480</v>
      </c>
    </row>
    <row r="110" spans="1:2">
      <c r="A110" s="125">
        <v>108</v>
      </c>
      <c r="B110" s="436" t="s">
        <v>638</v>
      </c>
    </row>
    <row r="111" spans="1:2">
      <c r="A111" s="125">
        <v>109</v>
      </c>
      <c r="B111" s="436" t="s">
        <v>639</v>
      </c>
    </row>
    <row r="112" spans="1:2">
      <c r="A112" s="125">
        <v>110</v>
      </c>
      <c r="B112" s="436" t="s">
        <v>640</v>
      </c>
    </row>
    <row r="113" spans="1:3">
      <c r="A113" s="125">
        <v>111</v>
      </c>
      <c r="B113" s="436" t="s">
        <v>641</v>
      </c>
    </row>
    <row r="114" spans="1:3" s="578" customFormat="1">
      <c r="A114" s="125">
        <v>112</v>
      </c>
      <c r="B114" s="436" t="s">
        <v>642</v>
      </c>
      <c r="C114" s="352"/>
    </row>
    <row r="115" spans="1:3" s="578" customFormat="1">
      <c r="A115" s="125">
        <v>113</v>
      </c>
      <c r="B115" s="436" t="s">
        <v>643</v>
      </c>
      <c r="C115" s="352"/>
    </row>
    <row r="116" spans="1:3">
      <c r="A116" s="125">
        <v>114</v>
      </c>
      <c r="B116" s="436" t="s">
        <v>644</v>
      </c>
    </row>
    <row r="117" spans="1:3">
      <c r="A117" s="125">
        <v>115</v>
      </c>
      <c r="B117" s="436" t="s">
        <v>645</v>
      </c>
    </row>
    <row r="118" spans="1:3">
      <c r="A118" s="125">
        <v>116</v>
      </c>
      <c r="B118" s="436" t="s">
        <v>435</v>
      </c>
    </row>
    <row r="119" spans="1:3">
      <c r="A119" s="125">
        <v>117</v>
      </c>
      <c r="B119" s="436" t="s">
        <v>443</v>
      </c>
    </row>
    <row r="120" spans="1:3">
      <c r="A120" s="125">
        <v>118</v>
      </c>
      <c r="B120" s="436" t="s">
        <v>646</v>
      </c>
    </row>
    <row r="121" spans="1:3">
      <c r="A121" s="125">
        <v>119</v>
      </c>
      <c r="B121" s="436" t="s">
        <v>647</v>
      </c>
    </row>
    <row r="122" spans="1:3">
      <c r="A122" s="125">
        <v>120</v>
      </c>
      <c r="B122" s="436" t="s">
        <v>648</v>
      </c>
    </row>
    <row r="123" spans="1:3">
      <c r="A123" s="125">
        <v>121</v>
      </c>
      <c r="B123" s="436" t="s">
        <v>649</v>
      </c>
    </row>
    <row r="124" spans="1:3">
      <c r="A124" s="125">
        <v>122</v>
      </c>
      <c r="B124" s="436" t="s">
        <v>559</v>
      </c>
    </row>
    <row r="125" spans="1:3">
      <c r="A125" s="125">
        <v>123</v>
      </c>
      <c r="B125" s="436" t="s">
        <v>560</v>
      </c>
    </row>
    <row r="126" spans="1:3">
      <c r="A126" s="125">
        <v>124</v>
      </c>
      <c r="B126" s="436" t="s">
        <v>566</v>
      </c>
    </row>
    <row r="127" spans="1:3">
      <c r="A127" s="125">
        <v>125</v>
      </c>
      <c r="B127" s="436" t="s">
        <v>340</v>
      </c>
    </row>
    <row r="128" spans="1:3">
      <c r="A128" s="125">
        <v>126</v>
      </c>
      <c r="B128" s="436" t="s">
        <v>557</v>
      </c>
    </row>
    <row r="129" spans="1:2">
      <c r="A129" s="125">
        <v>127</v>
      </c>
      <c r="B129" s="436" t="s">
        <v>558</v>
      </c>
    </row>
    <row r="130" spans="1:2">
      <c r="A130" s="125">
        <v>128</v>
      </c>
      <c r="B130" s="436" t="s">
        <v>481</v>
      </c>
    </row>
    <row r="131" spans="1:2">
      <c r="A131" s="125">
        <v>129</v>
      </c>
      <c r="B131" s="436" t="s">
        <v>482</v>
      </c>
    </row>
    <row r="132" spans="1:2">
      <c r="A132" s="125">
        <v>130</v>
      </c>
      <c r="B132" s="436" t="s">
        <v>483</v>
      </c>
    </row>
    <row r="133" spans="1:2">
      <c r="A133" s="125">
        <v>131</v>
      </c>
      <c r="B133" s="436" t="s">
        <v>484</v>
      </c>
    </row>
    <row r="134" spans="1:2">
      <c r="A134" s="125">
        <v>132</v>
      </c>
      <c r="B134" s="436" t="s">
        <v>377</v>
      </c>
    </row>
    <row r="135" spans="1:2">
      <c r="A135" s="125">
        <v>133</v>
      </c>
      <c r="B135" s="436" t="s">
        <v>379</v>
      </c>
    </row>
    <row r="136" spans="1:2">
      <c r="A136" s="125">
        <v>134</v>
      </c>
      <c r="B136" s="436" t="s">
        <v>380</v>
      </c>
    </row>
    <row r="137" spans="1:2">
      <c r="A137" s="125">
        <v>135</v>
      </c>
      <c r="B137" s="436" t="s">
        <v>381</v>
      </c>
    </row>
    <row r="138" spans="1:2">
      <c r="A138" s="125">
        <v>136</v>
      </c>
      <c r="B138" s="436" t="s">
        <v>553</v>
      </c>
    </row>
    <row r="139" spans="1:2">
      <c r="A139" s="125">
        <v>137</v>
      </c>
      <c r="B139" s="436" t="s">
        <v>554</v>
      </c>
    </row>
    <row r="140" spans="1:2">
      <c r="A140" s="125">
        <v>138</v>
      </c>
      <c r="B140" s="436" t="s">
        <v>555</v>
      </c>
    </row>
    <row r="141" spans="1:2">
      <c r="A141" s="125">
        <v>139</v>
      </c>
      <c r="B141" s="436" t="s">
        <v>552</v>
      </c>
    </row>
  </sheetData>
  <mergeCells count="1">
    <mergeCell ref="A1:B1"/>
  </mergeCells>
  <hyperlinks>
    <hyperlink ref="B3" location="'1'!A1" display="'1'!A1"/>
    <hyperlink ref="B4" location="'2'!A1" display="'2'!A1"/>
    <hyperlink ref="B5:B7" location="'3'!A1" display="'3'!A1"/>
    <hyperlink ref="B6" location="'4'!A1" display="'4'!A1"/>
    <hyperlink ref="B7" location="'5'!A1" display="'5'!A1"/>
    <hyperlink ref="B8" location="'6'!A1" display="'6'!A1"/>
    <hyperlink ref="B9" location="'7'!A1" display="'7'!A1"/>
    <hyperlink ref="B10" location="'8'!A1" display="'8'!A1"/>
    <hyperlink ref="B11" location="'9'!A1" display="'9'!A1"/>
    <hyperlink ref="B12" location="'10'!A1" display="'10'!A1"/>
    <hyperlink ref="B13" location="'11'!A1" display="'11'!A1"/>
    <hyperlink ref="B14" location="'12'!A1" display="'12'!A1"/>
    <hyperlink ref="B15" location="'13'!A1" display="'13'!A1"/>
    <hyperlink ref="B16" location="'14'!A1" display="'14'!A1"/>
    <hyperlink ref="B17" location="'15'!A1" display="'15'!A1"/>
    <hyperlink ref="B18" location="'16'!A1" display="'16'!A1"/>
    <hyperlink ref="B19" location="'17'!A1" display="'17'!A1"/>
    <hyperlink ref="B20" location="'18'!A1" display="'18'!A1"/>
    <hyperlink ref="B21" location="'19'!A1" display="'19'!A1"/>
    <hyperlink ref="B22" location="'20'!A1" display="'20'!A1"/>
    <hyperlink ref="B23" location="'21'!A1" display="'21'!A1"/>
    <hyperlink ref="B24" location="'22'!A1" display="'22'!A1"/>
    <hyperlink ref="B25" location="'23'!A1" display="'23'!A1"/>
    <hyperlink ref="B26" location="'24'!A1" display="'24'!A1"/>
    <hyperlink ref="B27" location="'25'!A1" display="'25'!A1"/>
    <hyperlink ref="B28" location="'26'!A1" display="'26'!A1"/>
    <hyperlink ref="B29" location="'27'!A1" display="'27'!A1"/>
    <hyperlink ref="B30" location="'28'!A1" display="'28'!A1"/>
    <hyperlink ref="B31" location="'29'!A1" display="'29'!A1"/>
    <hyperlink ref="B32" location="'30'!A1" display="'30'!A1"/>
    <hyperlink ref="B33" location="'31'!A1" display="'31'!A1"/>
    <hyperlink ref="B34" location="'32'!A1" display="'32'!A1"/>
    <hyperlink ref="B35" location="'33'!A1" display="'33'!A1"/>
    <hyperlink ref="B36" location="'34'!A1" display="'34'!A1"/>
    <hyperlink ref="B37" location="'35'!A1" display="'35'!A1"/>
    <hyperlink ref="B38" location="'36'!A1" display="'36'!A1"/>
    <hyperlink ref="B39" location="'37'!A1" display="'37'!A1"/>
    <hyperlink ref="B40" location="'38'!A1" display="'38'!A1"/>
    <hyperlink ref="B41" location="'39'!A1" display="'39'!A1"/>
    <hyperlink ref="B42" location="'40'!A1" display="'40'!A1"/>
    <hyperlink ref="B43" location="'41'!A1" display="'41'!A1"/>
    <hyperlink ref="B44" location="'42'!A1" display="'42'!A1"/>
    <hyperlink ref="B45" location="'43'!A1" display="'43'!A1"/>
    <hyperlink ref="B46" location="'44'!A1" display="'44'!A1"/>
    <hyperlink ref="B47" location="'45'!A1" display="'45'!A1"/>
    <hyperlink ref="B48" location="'46'!A1" display="'46'!A1"/>
    <hyperlink ref="B49" location="'47'!A1" display="'47'!A1"/>
    <hyperlink ref="B50" location="'48'!A1" display="'48'!A1"/>
    <hyperlink ref="B51" location="'49'!A1" display="'49'!A1"/>
    <hyperlink ref="B52" location="'50'!A1" display="'50'!A1"/>
    <hyperlink ref="B53" location="'51'!A1" display="'51'!A1"/>
    <hyperlink ref="B54" location="'52'!A1" display="'52'!A1"/>
    <hyperlink ref="B55" location="'53'!A1" display="'53'!A1"/>
    <hyperlink ref="B56" location="'54'!A1" display="'54'!A1"/>
    <hyperlink ref="B57" location="'55'!A1" display="'55'!A1"/>
    <hyperlink ref="B58" location="'56'!A1" display="'56'!A1"/>
    <hyperlink ref="B59" location="'57'!A1" display="'57'!A1"/>
    <hyperlink ref="B60" location="'58'!A1" display="'58'!A1"/>
    <hyperlink ref="B61" location="'59'!A1" display="'59'!A1"/>
    <hyperlink ref="B62" location="'60'!A1" display="'60'!A1"/>
    <hyperlink ref="B63" location="'61'!A1" display="'61'!A1"/>
    <hyperlink ref="B64" location="'62'!A1" display="'62'!A1"/>
    <hyperlink ref="B65" location="'63'!A1" display="'63'!A1"/>
    <hyperlink ref="B68" location="'66'!A1" display="'66'!A1"/>
    <hyperlink ref="B69" location="'67'!A1" display="'67'!A1"/>
    <hyperlink ref="B70" location="'68'!A1" display="'68'!A1"/>
    <hyperlink ref="B72" location="'70'!A1" display="'70'!A1"/>
    <hyperlink ref="B73" location="'71'!A1" display="'71'!A1"/>
    <hyperlink ref="B74" location="'72'!A1" display="'72'!A1"/>
    <hyperlink ref="B75" location="'73'!A1" display="'73'!A1"/>
    <hyperlink ref="B76" location="'74'!A1" display="'74'!A1"/>
    <hyperlink ref="B77" location="'75'!A1" display="'75'!A1"/>
    <hyperlink ref="B78" location="'76'!A1" display="'76'!A1"/>
    <hyperlink ref="B79" location="'77'!A1" display="'77'!A1"/>
    <hyperlink ref="B80" location="'78'!A1" display="'78'!A1"/>
    <hyperlink ref="B81" location="'79'!A1" display="'79'!A1"/>
    <hyperlink ref="B82" location="'80'!A1" display="'80'!A1"/>
    <hyperlink ref="B83" location="'81'!A1" display="'81'!A1"/>
    <hyperlink ref="B84" location="'82'!A1" display="'82'!A1"/>
    <hyperlink ref="B85" location="'83'!A1" display="'83'!A1"/>
    <hyperlink ref="B86" location="'84'!A1" display="'84'!A1"/>
    <hyperlink ref="B87" location="'85'!A1" display="'85'!A1"/>
    <hyperlink ref="B88" location="'86'!A1" display="'86'!A1"/>
    <hyperlink ref="B89" location="'87'!A1" display="'87'!A1"/>
    <hyperlink ref="B90" location="'88'!A1" display="'88'!A1"/>
    <hyperlink ref="B91" location="'89'!A1" display="'89'!A1"/>
    <hyperlink ref="B92" location="'90'!A1" display="'90'!A1"/>
    <hyperlink ref="B93" location="'91'!A1" display="'91'!A1"/>
    <hyperlink ref="B94" location="'92'!A1" display="'92'!A1"/>
    <hyperlink ref="B95" location="'93'!A1" display="'93'!A1"/>
    <hyperlink ref="B96" location="'94'!A1" display="'94'!A1"/>
    <hyperlink ref="B97" location="'95'!A1" display="'95'!A1"/>
    <hyperlink ref="B98" location="'96'!A1" display="'96'!A1"/>
    <hyperlink ref="B100" location="'98'!A1" display="'98'!A1"/>
    <hyperlink ref="B101" location="'99'!A1" display="'99'!A1"/>
    <hyperlink ref="B102" location="'100'!A1" display="'100'!A1"/>
    <hyperlink ref="B103" location="'101'!A1" display="'101'!A1"/>
    <hyperlink ref="B104" location="'102'!A1" display="'102'!A1"/>
    <hyperlink ref="B105" location="'103'!A1" display="'103'!A1"/>
    <hyperlink ref="B106" location="'104'!A1" display="'104'!A1"/>
    <hyperlink ref="B107" location="'105'!A1" display="'105'!A1"/>
    <hyperlink ref="B108" location="'106'!A1" display="'106'!A1"/>
    <hyperlink ref="B109" location="'107'!A1" display="'107'!A1"/>
    <hyperlink ref="B110" location="'108'!A1" display="'108'!A1"/>
    <hyperlink ref="B111" location="'109'!A1" display="'109'!A1"/>
    <hyperlink ref="B112" location="'110'!A1" display="'110'!A1"/>
    <hyperlink ref="B113" location="'111'!A1" display="'111'!A1"/>
    <hyperlink ref="B114" location="'112'!A1" display="'112'!A1"/>
    <hyperlink ref="B115" location="'113'!A1" display="'113'!A1"/>
    <hyperlink ref="B116" location="'114'!A1" display="'114'!A1"/>
    <hyperlink ref="B117" location="'115'!A1" display="'115'!A1"/>
    <hyperlink ref="B118" location="'116'!A1" display="'116'!A1"/>
    <hyperlink ref="B119" location="'117'!A1" display="'117'!A1"/>
    <hyperlink ref="B120" location="'118'!A1" display="'118'!A1"/>
    <hyperlink ref="B121" location="'119'!A1" display="'119'!A1"/>
    <hyperlink ref="B122" location="'120'!A1" display="'120'!A1"/>
    <hyperlink ref="B123" location="'121'!A1" display="'121'!A1"/>
    <hyperlink ref="B124" location="'122'!A1" display="'122'!A1"/>
    <hyperlink ref="B127" location="'125'!A1" display="'125'!A1"/>
    <hyperlink ref="B128" location="'126'!A1" display="'126'!A1"/>
    <hyperlink ref="B129" location="'127'!A1" display="'127'!A1"/>
    <hyperlink ref="B130" location="'128'!A1" display="'128'!A1"/>
    <hyperlink ref="B131" location="'129'!A1" display="'129'!A1"/>
    <hyperlink ref="B137" location="'135'!A2" display="'135'!A2"/>
    <hyperlink ref="B67" location="'65'!A1" display="'65'!A1"/>
    <hyperlink ref="B66" location="'64'!A1" display="'64'!A1"/>
    <hyperlink ref="B71" location="'69'!A2" display="'69'!A2"/>
    <hyperlink ref="B125" location="'123'!A1" display="'123'!A1"/>
    <hyperlink ref="B138" location="'136'!A2" display="'136'!A2"/>
    <hyperlink ref="B139" location="'137'!A2" display="'137'!A2"/>
    <hyperlink ref="B140" location="'138'!A2" display="'138'!A2"/>
    <hyperlink ref="B141" location="'139'!A2" display="'139'!A2"/>
    <hyperlink ref="B132" location="'130'!A2" display="'130'!A2"/>
    <hyperlink ref="B133" location="'131'!A2" display="'131'!A2"/>
    <hyperlink ref="B134" location="'132'!A2" display="'132'!A2"/>
    <hyperlink ref="B135" location="'133'!A2" display="'133'!A2"/>
    <hyperlink ref="B136" location="'134'!A2" display="'134'!A2"/>
    <hyperlink ref="B126" location="'124'!A2" display="'124'!A2"/>
    <hyperlink ref="B99" location="'96'!A1" display="'96'!A1"/>
  </hyperlinks>
  <pageMargins left="0.70866141732283472" right="0.70866141732283472" top="0.74803149606299213" bottom="0.74803149606299213" header="0.31496062992125984" footer="0.31496062992125984"/>
  <pageSetup paperSize="9" scale="3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13"/>
  <sheetViews>
    <sheetView workbookViewId="0">
      <pane ySplit="4" topLeftCell="A5" activePane="bottomLeft" state="frozen"/>
      <selection activeCell="A17" sqref="A17:XFD18"/>
      <selection pane="bottomLeft" activeCell="A17" sqref="A17"/>
    </sheetView>
  </sheetViews>
  <sheetFormatPr defaultColWidth="9.140625" defaultRowHeight="12.75"/>
  <cols>
    <col min="1" max="1" width="6.7109375" style="20" customWidth="1"/>
    <col min="2" max="26" width="8.7109375" style="20" customWidth="1"/>
    <col min="27" max="16384" width="9.140625" style="20"/>
  </cols>
  <sheetData>
    <row r="1" spans="1:13" s="94" customFormat="1" ht="30" customHeight="1">
      <c r="A1" s="142"/>
      <c r="B1" s="143"/>
      <c r="C1" s="143"/>
      <c r="D1" s="143"/>
      <c r="E1" s="143"/>
      <c r="F1" s="143"/>
      <c r="G1" s="439"/>
      <c r="H1" s="439"/>
      <c r="I1" s="439"/>
      <c r="J1" s="143"/>
      <c r="K1" s="774" t="s">
        <v>354</v>
      </c>
      <c r="L1" s="775"/>
      <c r="M1" s="775"/>
    </row>
    <row r="2" spans="1:13" s="140" customFormat="1" ht="30" customHeight="1">
      <c r="A2" s="803" t="s">
        <v>408</v>
      </c>
      <c r="B2" s="803"/>
      <c r="C2" s="803"/>
      <c r="D2" s="803"/>
      <c r="E2" s="803"/>
      <c r="F2" s="803"/>
      <c r="G2" s="803"/>
      <c r="H2" s="787"/>
      <c r="I2" s="787"/>
    </row>
    <row r="3" spans="1:13" s="127" customFormat="1" ht="30" customHeight="1">
      <c r="A3" s="9"/>
      <c r="B3" s="778" t="s">
        <v>26</v>
      </c>
      <c r="C3" s="778"/>
      <c r="D3" s="778" t="s">
        <v>191</v>
      </c>
      <c r="E3" s="778"/>
      <c r="F3" s="778" t="s">
        <v>104</v>
      </c>
      <c r="G3" s="778"/>
      <c r="H3" s="778" t="s">
        <v>36</v>
      </c>
      <c r="I3" s="778"/>
    </row>
    <row r="4" spans="1:13" ht="15" customHeight="1">
      <c r="A4" s="4" t="s">
        <v>40</v>
      </c>
      <c r="B4" s="134" t="s">
        <v>29</v>
      </c>
      <c r="C4" s="134" t="s">
        <v>30</v>
      </c>
      <c r="D4" s="134" t="s">
        <v>29</v>
      </c>
      <c r="E4" s="134" t="s">
        <v>30</v>
      </c>
      <c r="F4" s="134" t="s">
        <v>29</v>
      </c>
      <c r="G4" s="134" t="s">
        <v>30</v>
      </c>
      <c r="H4" s="134" t="s">
        <v>29</v>
      </c>
      <c r="I4" s="134" t="s">
        <v>30</v>
      </c>
    </row>
    <row r="5" spans="1:13" ht="6" customHeight="1">
      <c r="A5" s="355"/>
      <c r="B5" s="379"/>
      <c r="C5" s="379"/>
      <c r="D5" s="379"/>
      <c r="E5" s="379"/>
      <c r="F5" s="379"/>
      <c r="G5" s="379"/>
      <c r="H5" s="379"/>
      <c r="I5" s="379"/>
    </row>
    <row r="6" spans="1:13" ht="12.75" customHeight="1">
      <c r="A6" s="6">
        <v>2012</v>
      </c>
      <c r="B6" s="25">
        <v>97.841367817019488</v>
      </c>
      <c r="C6" s="25">
        <v>99.098477610311832</v>
      </c>
      <c r="D6" s="25">
        <v>0.9389877128758175</v>
      </c>
      <c r="E6" s="25">
        <v>0.16064226339444493</v>
      </c>
      <c r="F6" s="25">
        <v>0.34324547947105782</v>
      </c>
      <c r="G6" s="25">
        <v>0.105245658275397</v>
      </c>
      <c r="H6" s="25">
        <v>0.87639899063364124</v>
      </c>
      <c r="I6" s="25">
        <v>0.63563446801834755</v>
      </c>
    </row>
    <row r="7" spans="1:13" ht="12.75" customHeight="1">
      <c r="A7" s="6">
        <v>2013</v>
      </c>
      <c r="B7" s="25">
        <v>98.659609706839305</v>
      </c>
      <c r="C7" s="25">
        <v>99.482704130552818</v>
      </c>
      <c r="D7" s="25">
        <v>0.74743285401855641</v>
      </c>
      <c r="E7" s="25">
        <v>8.872836947920433E-2</v>
      </c>
      <c r="F7" s="25">
        <v>0.22311468094600601</v>
      </c>
      <c r="G7" s="25">
        <v>4.83792936623125E-2</v>
      </c>
      <c r="H7" s="25">
        <v>0.35698348951360998</v>
      </c>
      <c r="I7" s="25">
        <v>0.3870343492985</v>
      </c>
    </row>
    <row r="8" spans="1:13" ht="12.75" customHeight="1">
      <c r="A8" s="6">
        <v>2014</v>
      </c>
      <c r="B8" s="25">
        <v>98.177215189873394</v>
      </c>
      <c r="C8" s="25">
        <v>99.405083829096796</v>
      </c>
      <c r="D8" s="25">
        <v>0.708860759493671</v>
      </c>
      <c r="E8" s="25">
        <v>0.162249864791779</v>
      </c>
      <c r="F8" s="25">
        <v>0.40000069656630377</v>
      </c>
      <c r="G8" s="25">
        <v>8.5042012016470589E-2</v>
      </c>
      <c r="H8" s="25">
        <v>0.724561691539643</v>
      </c>
      <c r="I8" s="25">
        <v>0.30232946538125915</v>
      </c>
    </row>
    <row r="9" spans="1:13" ht="12.75" customHeight="1">
      <c r="A9" s="6">
        <v>2015</v>
      </c>
      <c r="B9" s="25">
        <v>98.276810924625551</v>
      </c>
      <c r="C9" s="25">
        <v>99.262137333644574</v>
      </c>
      <c r="D9" s="25">
        <v>0.6575164347234036</v>
      </c>
      <c r="E9" s="25">
        <v>0.16703535264868855</v>
      </c>
      <c r="F9" s="25">
        <v>0.35849693287462114</v>
      </c>
      <c r="G9" s="25">
        <v>4.2271892251066513E-2</v>
      </c>
      <c r="H9" s="25">
        <v>0.70717570777593364</v>
      </c>
      <c r="I9" s="25">
        <v>0.52855542145565904</v>
      </c>
    </row>
    <row r="10" spans="1:13" ht="12.75" customHeight="1">
      <c r="A10" s="6">
        <v>2016</v>
      </c>
      <c r="B10" s="25">
        <v>97.946753729903946</v>
      </c>
      <c r="C10" s="25">
        <v>98.363679663016683</v>
      </c>
      <c r="D10" s="25">
        <v>0.67327120542252783</v>
      </c>
      <c r="E10" s="25">
        <v>0.57125924031279784</v>
      </c>
      <c r="F10" s="25">
        <v>0.17060741207368732</v>
      </c>
      <c r="G10" s="25">
        <v>5.791299830801154E-2</v>
      </c>
      <c r="H10" s="25">
        <v>1.2093676525998185</v>
      </c>
      <c r="I10" s="25">
        <v>1.0071480983625065</v>
      </c>
    </row>
    <row r="11" spans="1:13" s="42" customFormat="1" ht="6" customHeight="1">
      <c r="A11" s="197"/>
      <c r="B11" s="198"/>
      <c r="C11" s="198"/>
      <c r="D11" s="198"/>
      <c r="E11" s="198"/>
      <c r="F11" s="198"/>
      <c r="G11" s="198"/>
      <c r="H11" s="198"/>
      <c r="I11" s="198"/>
      <c r="J11" s="84"/>
      <c r="K11" s="107"/>
    </row>
    <row r="12" spans="1:13" s="42" customFormat="1" ht="12.75" customHeight="1">
      <c r="A12" s="801" t="s">
        <v>200</v>
      </c>
      <c r="B12" s="801"/>
      <c r="C12" s="801"/>
      <c r="D12" s="801"/>
      <c r="E12" s="801"/>
      <c r="F12" s="801"/>
      <c r="G12" s="801"/>
      <c r="H12" s="792"/>
      <c r="I12" s="792"/>
      <c r="J12" s="20"/>
      <c r="K12" s="20"/>
    </row>
    <row r="13" spans="1:13">
      <c r="A13" s="6"/>
      <c r="B13" s="28"/>
      <c r="C13" s="28"/>
      <c r="D13" s="28"/>
      <c r="E13" s="28"/>
      <c r="F13" s="3"/>
      <c r="G13" s="3"/>
    </row>
  </sheetData>
  <mergeCells count="7">
    <mergeCell ref="K1:M1"/>
    <mergeCell ref="A2:I2"/>
    <mergeCell ref="A12:I12"/>
    <mergeCell ref="B3:C3"/>
    <mergeCell ref="D3:E3"/>
    <mergeCell ref="F3:G3"/>
    <mergeCell ref="H3:I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V27"/>
  <sheetViews>
    <sheetView workbookViewId="0">
      <pane ySplit="4" topLeftCell="A5" activePane="bottomLeft" state="frozen"/>
      <selection activeCell="A17" sqref="A17:XFD18"/>
      <selection pane="bottomLeft" activeCell="B26" sqref="B26"/>
    </sheetView>
  </sheetViews>
  <sheetFormatPr defaultColWidth="8.85546875" defaultRowHeight="12.75"/>
  <cols>
    <col min="1" max="1" width="6.7109375" style="4" customWidth="1"/>
    <col min="2" max="34" width="8.7109375" style="4" customWidth="1"/>
    <col min="35" max="16384" width="8.85546875" style="4"/>
  </cols>
  <sheetData>
    <row r="1" spans="1:15" s="94" customFormat="1" ht="30" customHeight="1">
      <c r="A1" s="142"/>
      <c r="B1" s="143"/>
      <c r="C1" s="143"/>
      <c r="D1" s="143"/>
      <c r="E1" s="143"/>
      <c r="F1" s="143"/>
      <c r="G1" s="143"/>
      <c r="H1" s="143"/>
      <c r="I1" s="143"/>
      <c r="J1" s="143"/>
      <c r="K1" s="774" t="s">
        <v>354</v>
      </c>
      <c r="L1" s="775"/>
      <c r="M1" s="775"/>
    </row>
    <row r="2" spans="1:15" s="148" customFormat="1" ht="30" customHeight="1">
      <c r="A2" s="786" t="s">
        <v>415</v>
      </c>
      <c r="B2" s="786"/>
      <c r="C2" s="786"/>
      <c r="D2" s="786"/>
      <c r="E2" s="786"/>
      <c r="F2" s="786"/>
      <c r="G2" s="786"/>
      <c r="H2" s="786"/>
      <c r="I2" s="786"/>
      <c r="J2" s="786"/>
      <c r="K2" s="786"/>
      <c r="L2" s="786"/>
      <c r="M2" s="803"/>
    </row>
    <row r="3" spans="1:15" ht="30" customHeight="1">
      <c r="A3" s="6"/>
      <c r="B3" s="778" t="s">
        <v>263</v>
      </c>
      <c r="C3" s="778"/>
      <c r="D3" s="778" t="s">
        <v>16</v>
      </c>
      <c r="E3" s="778"/>
      <c r="F3" s="778" t="s">
        <v>17</v>
      </c>
      <c r="G3" s="778"/>
      <c r="H3" s="778" t="s">
        <v>15</v>
      </c>
      <c r="I3" s="778"/>
      <c r="J3" s="778" t="s">
        <v>26</v>
      </c>
      <c r="K3" s="778"/>
      <c r="L3" s="778" t="s">
        <v>36</v>
      </c>
      <c r="M3" s="778"/>
    </row>
    <row r="4" spans="1:15" ht="15" customHeight="1">
      <c r="A4" s="5" t="s">
        <v>40</v>
      </c>
      <c r="B4" s="134" t="s">
        <v>29</v>
      </c>
      <c r="C4" s="134" t="s">
        <v>30</v>
      </c>
      <c r="D4" s="134" t="s">
        <v>29</v>
      </c>
      <c r="E4" s="134" t="s">
        <v>30</v>
      </c>
      <c r="F4" s="134" t="s">
        <v>29</v>
      </c>
      <c r="G4" s="134" t="s">
        <v>30</v>
      </c>
      <c r="H4" s="134" t="s">
        <v>29</v>
      </c>
      <c r="I4" s="134" t="s">
        <v>30</v>
      </c>
      <c r="J4" s="134" t="s">
        <v>29</v>
      </c>
      <c r="K4" s="134" t="s">
        <v>30</v>
      </c>
      <c r="L4" s="134" t="s">
        <v>29</v>
      </c>
      <c r="M4" s="134" t="s">
        <v>30</v>
      </c>
    </row>
    <row r="5" spans="1:15" ht="6" customHeight="1">
      <c r="A5" s="355"/>
      <c r="B5" s="379"/>
      <c r="C5" s="379"/>
      <c r="D5" s="379"/>
      <c r="E5" s="379"/>
      <c r="F5" s="379"/>
      <c r="G5" s="379"/>
      <c r="H5" s="379"/>
      <c r="I5" s="379"/>
      <c r="J5" s="379"/>
      <c r="K5" s="379"/>
      <c r="L5" s="379"/>
      <c r="M5" s="379"/>
    </row>
    <row r="6" spans="1:15" ht="12.75" customHeight="1">
      <c r="A6" s="6">
        <v>2006</v>
      </c>
      <c r="B6" s="25">
        <v>26.7770597738288</v>
      </c>
      <c r="C6" s="25">
        <v>38.978723404255298</v>
      </c>
      <c r="D6" s="25">
        <v>19.8707592891761</v>
      </c>
      <c r="E6" s="25">
        <v>16.3829787234043</v>
      </c>
      <c r="F6" s="25">
        <v>4.1599353796445904</v>
      </c>
      <c r="G6" s="25">
        <v>2.5531914893617</v>
      </c>
      <c r="H6" s="25">
        <v>50.807754442649397</v>
      </c>
      <c r="I6" s="25">
        <v>57.914893617021299</v>
      </c>
      <c r="J6" s="25">
        <v>47.9806138933764</v>
      </c>
      <c r="K6" s="25">
        <v>38.978723404255298</v>
      </c>
      <c r="L6" s="25">
        <v>1.21163166397415</v>
      </c>
      <c r="M6" s="25">
        <v>0.59574468085106402</v>
      </c>
    </row>
    <row r="7" spans="1:15" ht="12.75" customHeight="1">
      <c r="A7" s="6">
        <v>2007</v>
      </c>
      <c r="B7" s="25">
        <v>24.626048887267402</v>
      </c>
      <c r="C7" s="25">
        <v>35.628160248930399</v>
      </c>
      <c r="D7" s="25">
        <v>17.2564757387815</v>
      </c>
      <c r="E7" s="25">
        <v>14.8191365227538</v>
      </c>
      <c r="F7" s="25">
        <v>3.7212696096315199</v>
      </c>
      <c r="G7" s="25">
        <v>2.29482691559704</v>
      </c>
      <c r="H7" s="25">
        <v>45.583941605839399</v>
      </c>
      <c r="I7" s="25">
        <v>52.760497667185099</v>
      </c>
      <c r="J7" s="25">
        <v>52.936884348777802</v>
      </c>
      <c r="K7" s="25">
        <v>46.207701283547301</v>
      </c>
      <c r="L7" s="25">
        <v>1.45932141554177</v>
      </c>
      <c r="M7" s="25">
        <v>1.0501750291715299</v>
      </c>
    </row>
    <row r="8" spans="1:15" ht="12.75" customHeight="1">
      <c r="A8" s="6">
        <v>2008</v>
      </c>
      <c r="B8" s="25">
        <v>24.970178926441399</v>
      </c>
      <c r="C8" s="25">
        <v>35.708263069140003</v>
      </c>
      <c r="D8" s="25">
        <v>16.182902584493</v>
      </c>
      <c r="E8" s="25">
        <v>14.7133220910624</v>
      </c>
      <c r="F8" s="25">
        <v>3.9363817097415499</v>
      </c>
      <c r="G8" s="25">
        <v>2.1500843170320398</v>
      </c>
      <c r="H8" s="25">
        <v>45.111287758346599</v>
      </c>
      <c r="I8" s="25">
        <v>52.571669477234401</v>
      </c>
      <c r="J8" s="25">
        <v>53.518886679920499</v>
      </c>
      <c r="K8" s="25">
        <v>46.4586846543002</v>
      </c>
      <c r="L8" s="25">
        <v>1.3916500994035801</v>
      </c>
      <c r="M8" s="25">
        <v>0.96964586846542999</v>
      </c>
    </row>
    <row r="9" spans="1:15" ht="12.75" customHeight="1">
      <c r="A9" s="6">
        <v>2009</v>
      </c>
      <c r="B9" s="25">
        <v>23.773867465368799</v>
      </c>
      <c r="C9" s="25">
        <v>33.660644147682603</v>
      </c>
      <c r="D9" s="25">
        <v>15.013103706477001</v>
      </c>
      <c r="E9" s="25">
        <v>12.7651217596229</v>
      </c>
      <c r="F9" s="25">
        <v>2.9576937476600502</v>
      </c>
      <c r="G9" s="25">
        <v>1.76747839748625</v>
      </c>
      <c r="H9" s="25">
        <v>41.722846441947603</v>
      </c>
      <c r="I9" s="25">
        <v>48.193244304791797</v>
      </c>
      <c r="J9" s="25">
        <v>56.795207787345603</v>
      </c>
      <c r="K9" s="25">
        <v>50.903377847604098</v>
      </c>
      <c r="L9" s="25">
        <v>1.46012729314863</v>
      </c>
      <c r="M9" s="25">
        <v>0.90337784760408502</v>
      </c>
    </row>
    <row r="10" spans="1:15" ht="12.75" customHeight="1">
      <c r="A10" s="6">
        <v>2010</v>
      </c>
      <c r="B10" s="25">
        <v>21.517462866318699</v>
      </c>
      <c r="C10" s="25">
        <v>30.5602716468591</v>
      </c>
      <c r="D10" s="25">
        <v>13.528703331995199</v>
      </c>
      <c r="E10" s="25">
        <v>12.224108658743599</v>
      </c>
      <c r="F10" s="25">
        <v>2.4488157366519498</v>
      </c>
      <c r="G10" s="25">
        <v>1.69779286926995</v>
      </c>
      <c r="H10" s="25">
        <v>37.469879518072297</v>
      </c>
      <c r="I10" s="25">
        <v>44.505727619855698</v>
      </c>
      <c r="J10" s="25">
        <v>60.537936571658001</v>
      </c>
      <c r="K10" s="25">
        <v>54.838709677419402</v>
      </c>
      <c r="L10" s="25">
        <v>1.96708149337615</v>
      </c>
      <c r="M10" s="25">
        <v>0.67911714770798004</v>
      </c>
    </row>
    <row r="11" spans="1:15" ht="12.75" customHeight="1">
      <c r="A11" s="6">
        <v>2011</v>
      </c>
      <c r="B11" s="25">
        <v>21.232306411323901</v>
      </c>
      <c r="C11" s="25">
        <v>27.191811303960801</v>
      </c>
      <c r="D11" s="25">
        <v>11.074104912572899</v>
      </c>
      <c r="E11" s="25">
        <v>9.8353360035603004</v>
      </c>
      <c r="F11" s="25">
        <v>1.99833472106578</v>
      </c>
      <c r="G11" s="25">
        <v>1.46862483311081</v>
      </c>
      <c r="H11" s="25">
        <v>34.304746044962499</v>
      </c>
      <c r="I11" s="25">
        <v>38.468388245770299</v>
      </c>
      <c r="J11" s="25">
        <v>63.946711074104897</v>
      </c>
      <c r="K11" s="25">
        <v>60.747663551401899</v>
      </c>
      <c r="L11" s="25">
        <v>1.7485428809325601</v>
      </c>
      <c r="M11" s="25">
        <v>0.75656430796617702</v>
      </c>
    </row>
    <row r="12" spans="1:15" ht="12.75" customHeight="1">
      <c r="A12" s="6" t="s">
        <v>92</v>
      </c>
      <c r="B12" s="25">
        <v>17.6243567753002</v>
      </c>
      <c r="C12" s="25">
        <v>25.328500226551899</v>
      </c>
      <c r="D12" s="25">
        <v>10.806174957118399</v>
      </c>
      <c r="E12" s="25">
        <v>8.8355233348436801</v>
      </c>
      <c r="F12" s="25">
        <v>1.7152658662092599</v>
      </c>
      <c r="G12" s="25">
        <v>1.4499320344358899</v>
      </c>
      <c r="H12" s="25">
        <v>30.175739391341601</v>
      </c>
      <c r="I12" s="25">
        <v>35.613955595831399</v>
      </c>
      <c r="J12" s="25">
        <v>67.238421955403098</v>
      </c>
      <c r="K12" s="25">
        <v>63.207974626189397</v>
      </c>
      <c r="L12" s="25">
        <v>2.6157804459691301</v>
      </c>
      <c r="M12" s="25">
        <v>1.17806977797916</v>
      </c>
    </row>
    <row r="13" spans="1:15" ht="12.75" customHeight="1">
      <c r="A13" s="6" t="s">
        <v>93</v>
      </c>
      <c r="B13" s="25">
        <v>14.050582095544</v>
      </c>
      <c r="C13" s="25">
        <v>20.033528918692401</v>
      </c>
      <c r="D13" s="25">
        <v>9.9959855479726993</v>
      </c>
      <c r="E13" s="25">
        <v>10.0167644593462</v>
      </c>
      <c r="F13" s="25">
        <v>2.9305499799277399</v>
      </c>
      <c r="G13" s="25">
        <v>2.3470243084660498</v>
      </c>
      <c r="H13" s="25">
        <v>27.006420545746401</v>
      </c>
      <c r="I13" s="25">
        <v>32.3973176865046</v>
      </c>
      <c r="J13" s="25">
        <v>70.895222802087503</v>
      </c>
      <c r="K13" s="25">
        <v>66.5968147527242</v>
      </c>
      <c r="L13" s="25">
        <v>2.12765957446809</v>
      </c>
      <c r="M13" s="25">
        <v>1.00586756077117</v>
      </c>
    </row>
    <row r="14" spans="1:15" ht="12.75" customHeight="1">
      <c r="A14" s="6">
        <v>2013</v>
      </c>
      <c r="B14" s="25">
        <v>14.754378051760552</v>
      </c>
      <c r="C14" s="25">
        <v>20.154095701540999</v>
      </c>
      <c r="D14" s="25">
        <v>8.6707410236822007</v>
      </c>
      <c r="E14" s="25">
        <v>8.2319545823195508</v>
      </c>
      <c r="F14" s="25">
        <v>2.2536287242169601</v>
      </c>
      <c r="G14" s="25">
        <v>1.7842660178426599</v>
      </c>
      <c r="H14" s="25">
        <v>25.668449197861001</v>
      </c>
      <c r="I14" s="25">
        <v>30.170316301703199</v>
      </c>
      <c r="J14" s="25">
        <v>72.841864018334604</v>
      </c>
      <c r="K14" s="25">
        <v>68.978102189780998</v>
      </c>
      <c r="L14" s="25">
        <v>1.4896867838044301</v>
      </c>
      <c r="M14" s="25">
        <v>0.85158150851581504</v>
      </c>
    </row>
    <row r="15" spans="1:15" ht="12.75" customHeight="1">
      <c r="A15" s="6">
        <v>2014</v>
      </c>
      <c r="B15" s="25">
        <v>13.060582218725401</v>
      </c>
      <c r="C15" s="25">
        <v>17.822614543926001</v>
      </c>
      <c r="D15" s="25">
        <v>7.3564122738001601</v>
      </c>
      <c r="E15" s="25">
        <v>7.2299285414039502</v>
      </c>
      <c r="F15" s="25">
        <v>2.71439811172305</v>
      </c>
      <c r="G15" s="25">
        <v>1.80748213535099</v>
      </c>
      <c r="H15" s="25">
        <v>23.158506367498781</v>
      </c>
      <c r="I15" s="25">
        <v>26.837214686432102</v>
      </c>
      <c r="J15" s="25">
        <v>75.609756097561004</v>
      </c>
      <c r="K15" s="25">
        <v>72.425388818831394</v>
      </c>
      <c r="L15" s="25">
        <v>1.2474198768545803</v>
      </c>
      <c r="M15" s="25">
        <v>0.71458596048760004</v>
      </c>
    </row>
    <row r="16" spans="1:15" ht="12.75" customHeight="1">
      <c r="A16" s="6">
        <v>2015</v>
      </c>
      <c r="B16" s="25">
        <v>12.671871766865388</v>
      </c>
      <c r="C16" s="25">
        <v>17.033775657675658</v>
      </c>
      <c r="D16" s="25">
        <v>6.527897531434629</v>
      </c>
      <c r="E16" s="25">
        <v>6.509859190720749</v>
      </c>
      <c r="F16" s="25">
        <v>2.5662797403967534</v>
      </c>
      <c r="G16" s="25">
        <v>1.5285037708444114</v>
      </c>
      <c r="H16" s="25">
        <v>21.766049038696796</v>
      </c>
      <c r="I16" s="25">
        <v>25.072138619240913</v>
      </c>
      <c r="J16" s="25">
        <v>76.699927359399268</v>
      </c>
      <c r="K16" s="25">
        <v>73.925781986254748</v>
      </c>
      <c r="L16" s="25">
        <v>1.5340236019039306</v>
      </c>
      <c r="M16" s="25">
        <v>1.0020793945028825</v>
      </c>
      <c r="O16" s="241"/>
    </row>
    <row r="17" spans="1:22" ht="12.75" customHeight="1">
      <c r="A17" s="6">
        <v>2016</v>
      </c>
      <c r="B17" s="25">
        <v>12.823425242606422</v>
      </c>
      <c r="C17" s="25">
        <v>15.734765101952139</v>
      </c>
      <c r="D17" s="25">
        <v>6.3201512956726953</v>
      </c>
      <c r="E17" s="25">
        <v>6.8671223515649871</v>
      </c>
      <c r="F17" s="25">
        <v>1.9542243582060252</v>
      </c>
      <c r="G17" s="25">
        <v>1.6868699014704738</v>
      </c>
      <c r="H17" s="612">
        <v>21.097800896485143</v>
      </c>
      <c r="I17" s="25">
        <f>C17+E17+G17</f>
        <v>24.288757354987599</v>
      </c>
      <c r="J17" s="25">
        <v>77.117704736831911</v>
      </c>
      <c r="K17" s="25">
        <v>74.342565301804314</v>
      </c>
      <c r="L17" s="25">
        <v>1.7844943666829385</v>
      </c>
      <c r="M17" s="25">
        <v>1.3686773432080674</v>
      </c>
    </row>
    <row r="18" spans="1:22" ht="6" customHeight="1">
      <c r="A18" s="203"/>
      <c r="B18" s="204"/>
      <c r="C18" s="204"/>
      <c r="D18" s="204"/>
      <c r="E18" s="204"/>
      <c r="F18" s="204"/>
      <c r="G18" s="204"/>
      <c r="H18" s="204"/>
      <c r="I18" s="204"/>
      <c r="J18" s="204"/>
      <c r="K18" s="204"/>
      <c r="L18" s="204"/>
      <c r="M18" s="205"/>
    </row>
    <row r="19" spans="1:22" ht="30" customHeight="1">
      <c r="A19" s="806" t="s">
        <v>193</v>
      </c>
      <c r="B19" s="839"/>
      <c r="C19" s="839"/>
      <c r="D19" s="839"/>
      <c r="E19" s="839"/>
      <c r="F19" s="839"/>
      <c r="G19" s="839"/>
      <c r="H19" s="839"/>
      <c r="I19" s="839"/>
      <c r="J19" s="839"/>
      <c r="K19" s="839"/>
      <c r="L19" s="839"/>
      <c r="M19" s="839"/>
    </row>
    <row r="20" spans="1:22" s="20" customFormat="1" ht="6" customHeight="1">
      <c r="B20" s="134"/>
      <c r="C20" s="134"/>
      <c r="D20" s="134"/>
      <c r="E20" s="134"/>
      <c r="F20" s="134"/>
      <c r="G20" s="134"/>
    </row>
    <row r="21" spans="1:22" s="42" customFormat="1" ht="12.75" customHeight="1">
      <c r="A21" s="806" t="s">
        <v>200</v>
      </c>
      <c r="B21" s="839"/>
      <c r="C21" s="839"/>
      <c r="D21" s="839"/>
      <c r="E21" s="839"/>
      <c r="F21" s="839"/>
      <c r="G21" s="839"/>
      <c r="H21" s="839"/>
      <c r="I21" s="839"/>
      <c r="J21" s="839"/>
      <c r="K21" s="839"/>
      <c r="L21" s="839"/>
      <c r="M21" s="839"/>
    </row>
    <row r="22" spans="1:22">
      <c r="A22" s="6"/>
      <c r="B22" s="134"/>
      <c r="D22" s="134"/>
      <c r="E22" s="134"/>
      <c r="F22" s="134"/>
      <c r="G22" s="134"/>
      <c r="H22" s="134"/>
      <c r="I22" s="134"/>
      <c r="J22" s="134"/>
      <c r="K22" s="134"/>
      <c r="L22" s="134"/>
    </row>
    <row r="23" spans="1:22">
      <c r="A23" s="6"/>
      <c r="B23" s="134"/>
      <c r="D23" s="134"/>
      <c r="E23" s="134"/>
      <c r="F23" s="134"/>
      <c r="G23" s="134"/>
      <c r="H23" s="134"/>
      <c r="I23" s="134"/>
    </row>
    <row r="24" spans="1:22">
      <c r="A24" s="6"/>
      <c r="B24" s="134"/>
      <c r="D24" s="134"/>
      <c r="E24" s="134"/>
      <c r="F24" s="134"/>
      <c r="G24" s="134"/>
      <c r="H24" s="134"/>
      <c r="I24" s="134"/>
      <c r="K24" s="241"/>
      <c r="L24" s="241"/>
    </row>
    <row r="25" spans="1:22">
      <c r="A25" s="6"/>
      <c r="B25" s="134"/>
      <c r="D25" s="134"/>
      <c r="E25" s="134"/>
      <c r="F25" s="134"/>
      <c r="G25" s="134"/>
      <c r="H25" s="134"/>
      <c r="I25" s="134"/>
    </row>
    <row r="26" spans="1:22">
      <c r="V26" s="4" t="s">
        <v>70</v>
      </c>
    </row>
    <row r="27" spans="1:22">
      <c r="A27" s="147"/>
    </row>
  </sheetData>
  <mergeCells count="10">
    <mergeCell ref="K1:M1"/>
    <mergeCell ref="A21:M21"/>
    <mergeCell ref="A19:M19"/>
    <mergeCell ref="A2:M2"/>
    <mergeCell ref="B3:C3"/>
    <mergeCell ref="D3:E3"/>
    <mergeCell ref="F3:G3"/>
    <mergeCell ref="H3:I3"/>
    <mergeCell ref="J3:K3"/>
    <mergeCell ref="L3:M3"/>
  </mergeCells>
  <phoneticPr fontId="3" type="noConversion"/>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31"/>
  <sheetViews>
    <sheetView workbookViewId="0">
      <pane ySplit="4" topLeftCell="A5" activePane="bottomLeft" state="frozen"/>
      <selection activeCell="A17" sqref="A17:XFD18"/>
      <selection pane="bottomLeft" activeCell="K32" sqref="K32"/>
    </sheetView>
  </sheetViews>
  <sheetFormatPr defaultColWidth="8.85546875" defaultRowHeight="12.75"/>
  <cols>
    <col min="1" max="1" width="6.7109375" style="4" customWidth="1"/>
    <col min="2" max="26" width="8.7109375" style="4" customWidth="1"/>
    <col min="27" max="16384" width="8.85546875" style="4"/>
  </cols>
  <sheetData>
    <row r="1" spans="1:13" s="94" customFormat="1" ht="30" customHeight="1">
      <c r="A1" s="142"/>
      <c r="B1" s="143"/>
      <c r="C1" s="143"/>
      <c r="D1" s="143"/>
      <c r="E1" s="143"/>
      <c r="F1" s="143"/>
      <c r="G1" s="143"/>
      <c r="H1" s="143"/>
      <c r="I1" s="143"/>
      <c r="J1" s="143"/>
      <c r="K1" s="774" t="s">
        <v>354</v>
      </c>
      <c r="L1" s="775"/>
      <c r="M1" s="775"/>
    </row>
    <row r="2" spans="1:13" s="148" customFormat="1" ht="30" customHeight="1">
      <c r="A2" s="786" t="s">
        <v>416</v>
      </c>
      <c r="B2" s="786"/>
      <c r="C2" s="786"/>
      <c r="D2" s="786"/>
      <c r="E2" s="786"/>
      <c r="F2" s="786"/>
      <c r="G2" s="786"/>
      <c r="H2" s="786"/>
      <c r="I2" s="786"/>
      <c r="J2" s="786"/>
      <c r="K2" s="786"/>
      <c r="L2" s="786"/>
      <c r="M2" s="803"/>
    </row>
    <row r="3" spans="1:13" ht="30" customHeight="1">
      <c r="A3" s="6"/>
      <c r="B3" s="778" t="s">
        <v>263</v>
      </c>
      <c r="C3" s="778"/>
      <c r="D3" s="778" t="s">
        <v>16</v>
      </c>
      <c r="E3" s="778"/>
      <c r="F3" s="778" t="s">
        <v>17</v>
      </c>
      <c r="G3" s="778"/>
      <c r="H3" s="778" t="s">
        <v>15</v>
      </c>
      <c r="I3" s="778"/>
      <c r="J3" s="778" t="s">
        <v>26</v>
      </c>
      <c r="K3" s="778"/>
      <c r="L3" s="778" t="s">
        <v>36</v>
      </c>
      <c r="M3" s="778"/>
    </row>
    <row r="4" spans="1:13" ht="15" customHeight="1">
      <c r="A4" s="5" t="s">
        <v>40</v>
      </c>
      <c r="B4" s="134" t="s">
        <v>29</v>
      </c>
      <c r="C4" s="134" t="s">
        <v>30</v>
      </c>
      <c r="D4" s="134" t="s">
        <v>29</v>
      </c>
      <c r="E4" s="134" t="s">
        <v>30</v>
      </c>
      <c r="F4" s="134" t="s">
        <v>29</v>
      </c>
      <c r="G4" s="134" t="s">
        <v>30</v>
      </c>
      <c r="H4" s="134" t="s">
        <v>29</v>
      </c>
      <c r="I4" s="134" t="s">
        <v>30</v>
      </c>
      <c r="J4" s="134" t="s">
        <v>29</v>
      </c>
      <c r="K4" s="134" t="s">
        <v>30</v>
      </c>
      <c r="L4" s="134" t="s">
        <v>29</v>
      </c>
      <c r="M4" s="134" t="s">
        <v>30</v>
      </c>
    </row>
    <row r="5" spans="1:13" ht="6" customHeight="1">
      <c r="A5" s="355"/>
      <c r="B5" s="379"/>
      <c r="C5" s="379"/>
      <c r="D5" s="379"/>
      <c r="E5" s="379"/>
      <c r="F5" s="379"/>
      <c r="G5" s="379"/>
      <c r="H5" s="379"/>
      <c r="I5" s="379"/>
      <c r="J5" s="379"/>
      <c r="K5" s="379"/>
      <c r="L5" s="379"/>
      <c r="M5" s="379"/>
    </row>
    <row r="6" spans="1:13" ht="12.75" customHeight="1">
      <c r="A6" s="6">
        <v>2006</v>
      </c>
      <c r="B6" s="25">
        <v>12.929389312977101</v>
      </c>
      <c r="C6" s="25">
        <v>23.019431988041902</v>
      </c>
      <c r="D6" s="25">
        <v>35.353053435114496</v>
      </c>
      <c r="E6" s="25">
        <v>38.565022421524702</v>
      </c>
      <c r="F6" s="25">
        <v>14.122137404580201</v>
      </c>
      <c r="G6" s="25">
        <v>8.0717488789237706</v>
      </c>
      <c r="H6" s="25">
        <v>62.404580152671699</v>
      </c>
      <c r="I6" s="25">
        <v>69.656203288490303</v>
      </c>
      <c r="J6" s="25">
        <v>36.211832061068698</v>
      </c>
      <c r="K6" s="25">
        <v>29.696063776781301</v>
      </c>
      <c r="L6" s="25">
        <v>1.38358778625954</v>
      </c>
      <c r="M6" s="25">
        <v>0.64773293472845095</v>
      </c>
    </row>
    <row r="7" spans="1:13" ht="12.75" customHeight="1">
      <c r="A7" s="6">
        <v>2007</v>
      </c>
      <c r="B7" s="25">
        <v>13.6220117275598</v>
      </c>
      <c r="C7" s="25">
        <v>21.755725190839701</v>
      </c>
      <c r="D7" s="25">
        <v>34.912043301759098</v>
      </c>
      <c r="E7" s="25">
        <v>37.833969465648899</v>
      </c>
      <c r="F7" s="25">
        <v>12.719891745602199</v>
      </c>
      <c r="G7" s="25">
        <v>8.1106870229007608</v>
      </c>
      <c r="H7" s="25">
        <v>61.271415689810603</v>
      </c>
      <c r="I7" s="25">
        <v>67.715784453981897</v>
      </c>
      <c r="J7" s="25">
        <v>37.7988272440234</v>
      </c>
      <c r="K7" s="25">
        <v>31.4408396946565</v>
      </c>
      <c r="L7" s="25">
        <v>0.94722598105547995</v>
      </c>
      <c r="M7" s="25">
        <v>0.85877862595419896</v>
      </c>
    </row>
    <row r="8" spans="1:13" ht="12.75" customHeight="1">
      <c r="A8" s="6">
        <v>2008</v>
      </c>
      <c r="B8" s="25">
        <v>15.206929740134701</v>
      </c>
      <c r="C8" s="25">
        <v>25.997899159663898</v>
      </c>
      <c r="D8" s="25">
        <v>31.616939364773799</v>
      </c>
      <c r="E8" s="25">
        <v>30.882352941176499</v>
      </c>
      <c r="F8" s="25">
        <v>10.827718960539</v>
      </c>
      <c r="G8" s="25">
        <v>6.3550420168067197</v>
      </c>
      <c r="H8" s="25">
        <v>57.671957671957699</v>
      </c>
      <c r="I8" s="25">
        <v>63.235294117647101</v>
      </c>
      <c r="J8" s="25">
        <v>41.289701636188603</v>
      </c>
      <c r="K8" s="25">
        <v>36.397058823529399</v>
      </c>
      <c r="L8" s="25">
        <v>1.0587102983638099</v>
      </c>
      <c r="M8" s="25">
        <v>0.36764705882352899</v>
      </c>
    </row>
    <row r="9" spans="1:13" ht="12.75" customHeight="1">
      <c r="A9" s="6">
        <v>2009</v>
      </c>
      <c r="B9" s="25">
        <v>14.6767343086361</v>
      </c>
      <c r="C9" s="25">
        <v>25.396825396825399</v>
      </c>
      <c r="D9" s="25">
        <v>31.382727701746099</v>
      </c>
      <c r="E9" s="25">
        <v>30.670762928827401</v>
      </c>
      <c r="F9" s="25">
        <v>11.1845210004719</v>
      </c>
      <c r="G9" s="25">
        <v>6.3492063492063497</v>
      </c>
      <c r="H9" s="25">
        <v>57.243983010854201</v>
      </c>
      <c r="I9" s="25">
        <v>62.416794674859197</v>
      </c>
      <c r="J9" s="25">
        <v>41.953751769702698</v>
      </c>
      <c r="K9" s="25">
        <v>37.275985663082402</v>
      </c>
      <c r="L9" s="25">
        <v>0.802265219443134</v>
      </c>
      <c r="M9" s="25">
        <v>0.30721966205837198</v>
      </c>
    </row>
    <row r="10" spans="1:13" ht="12.75" customHeight="1">
      <c r="A10" s="6">
        <v>2010</v>
      </c>
      <c r="B10" s="25">
        <v>12.4757281553398</v>
      </c>
      <c r="C10" s="25">
        <v>23.523150612027699</v>
      </c>
      <c r="D10" s="25">
        <v>30.4854368932039</v>
      </c>
      <c r="E10" s="25">
        <v>31.931878658861098</v>
      </c>
      <c r="F10" s="25">
        <v>10.9223300970874</v>
      </c>
      <c r="G10" s="25">
        <v>5.7477381585950003</v>
      </c>
      <c r="H10" s="25">
        <v>53.883495145631102</v>
      </c>
      <c r="I10" s="25">
        <v>61.223404255319103</v>
      </c>
      <c r="J10" s="25">
        <v>44.902912621359199</v>
      </c>
      <c r="K10" s="25">
        <v>37.892496008515202</v>
      </c>
      <c r="L10" s="25">
        <v>1.21359223300971</v>
      </c>
      <c r="M10" s="25">
        <v>0.904736562001064</v>
      </c>
    </row>
    <row r="11" spans="1:13" ht="12.75" customHeight="1">
      <c r="A11" s="6">
        <v>2011</v>
      </c>
      <c r="B11" s="25">
        <v>14.1157382368848</v>
      </c>
      <c r="C11" s="25">
        <v>21.644774414620201</v>
      </c>
      <c r="D11" s="25">
        <v>28.2855597620335</v>
      </c>
      <c r="E11" s="25">
        <v>30.154197601370601</v>
      </c>
      <c r="F11" s="25">
        <v>10.4380746349378</v>
      </c>
      <c r="G11" s="25">
        <v>6.0536836093660797</v>
      </c>
      <c r="H11" s="25">
        <v>52.839372633856101</v>
      </c>
      <c r="I11" s="25">
        <v>57.852655625356903</v>
      </c>
      <c r="J11" s="25">
        <v>46.295294753920999</v>
      </c>
      <c r="K11" s="25">
        <v>41.747572815533999</v>
      </c>
      <c r="L11" s="25">
        <v>0.86533261222282298</v>
      </c>
      <c r="M11" s="25">
        <v>0.39977155910908102</v>
      </c>
    </row>
    <row r="12" spans="1:13" ht="12.75" customHeight="1">
      <c r="A12" s="6" t="s">
        <v>92</v>
      </c>
      <c r="B12" s="25">
        <v>11.621150493898901</v>
      </c>
      <c r="C12" s="25">
        <v>21.664626682986501</v>
      </c>
      <c r="D12" s="25">
        <v>28.239395700174299</v>
      </c>
      <c r="E12" s="25">
        <v>28.763769889840901</v>
      </c>
      <c r="F12" s="25">
        <v>9.0063916327716402</v>
      </c>
      <c r="G12" s="25">
        <v>5.3243574051407601</v>
      </c>
      <c r="H12" s="25">
        <v>48.866937826844897</v>
      </c>
      <c r="I12" s="25">
        <v>55.752753977968197</v>
      </c>
      <c r="J12" s="25">
        <v>49.273678094131299</v>
      </c>
      <c r="K12" s="25">
        <v>43.512851897184802</v>
      </c>
      <c r="L12" s="25">
        <v>1.8593840790238201</v>
      </c>
      <c r="M12" s="25">
        <v>0.73439412484700095</v>
      </c>
    </row>
    <row r="13" spans="1:13" ht="12.75" customHeight="1">
      <c r="A13" s="6" t="s">
        <v>93</v>
      </c>
      <c r="B13" s="25">
        <v>8.125</v>
      </c>
      <c r="C13" s="25">
        <v>16.146688560481699</v>
      </c>
      <c r="D13" s="25">
        <v>25.78125</v>
      </c>
      <c r="E13" s="25">
        <v>27.257799671592799</v>
      </c>
      <c r="F13" s="25">
        <v>13.2291666666667</v>
      </c>
      <c r="G13" s="25">
        <v>9.3048713738368907</v>
      </c>
      <c r="H13" s="25">
        <v>47.1354166666667</v>
      </c>
      <c r="I13" s="25">
        <v>52.683461117196103</v>
      </c>
      <c r="J13" s="25">
        <v>51.71875</v>
      </c>
      <c r="K13" s="25">
        <v>46.360153256704997</v>
      </c>
      <c r="L13" s="25">
        <v>1.1458333333333299</v>
      </c>
      <c r="M13" s="25">
        <v>0.93048713738368904</v>
      </c>
    </row>
    <row r="14" spans="1:13" ht="12.75" customHeight="1">
      <c r="A14" s="6">
        <v>2013</v>
      </c>
      <c r="B14" s="25">
        <v>9.8616688978134803</v>
      </c>
      <c r="C14" s="25">
        <v>15.537270087124901</v>
      </c>
      <c r="D14" s="25">
        <v>22.2222222222222</v>
      </c>
      <c r="E14" s="25">
        <v>24.104549854791902</v>
      </c>
      <c r="F14" s="25">
        <v>10.887996430165099</v>
      </c>
      <c r="G14" s="25">
        <v>7.55082284607938</v>
      </c>
      <c r="H14" s="25">
        <v>42.971887550200798</v>
      </c>
      <c r="I14" s="25">
        <v>47.218190614416997</v>
      </c>
      <c r="J14" s="25">
        <v>56.448014279339603</v>
      </c>
      <c r="K14" s="25">
        <v>52.129719264278798</v>
      </c>
      <c r="L14" s="25">
        <v>0.58009817045961598</v>
      </c>
      <c r="M14" s="25">
        <v>0.67763794772507302</v>
      </c>
    </row>
    <row r="15" spans="1:13" ht="12.75" customHeight="1">
      <c r="A15" s="6">
        <v>2014</v>
      </c>
      <c r="B15" s="25">
        <v>9.5189873417721493</v>
      </c>
      <c r="C15" s="25">
        <v>16.2790697674419</v>
      </c>
      <c r="D15" s="25">
        <v>20.6075949367089</v>
      </c>
      <c r="E15" s="25">
        <v>25.040562466197901</v>
      </c>
      <c r="F15" s="25">
        <v>11.4936708860759</v>
      </c>
      <c r="G15" s="25">
        <v>8.0350274269300339</v>
      </c>
      <c r="H15" s="25">
        <v>41.620253164556999</v>
      </c>
      <c r="I15" s="25">
        <v>49.378042184964883</v>
      </c>
      <c r="J15" s="25">
        <v>57.367088607594901</v>
      </c>
      <c r="K15" s="25">
        <v>50.189291508923702</v>
      </c>
      <c r="L15" s="25">
        <v>1.0126582278481</v>
      </c>
      <c r="M15" s="25">
        <v>0.43266630611141199</v>
      </c>
    </row>
    <row r="16" spans="1:13" ht="12.75" customHeight="1">
      <c r="A16" s="6">
        <v>2015</v>
      </c>
      <c r="B16" s="25">
        <v>10.523517034136555</v>
      </c>
      <c r="C16" s="25">
        <v>14.71990986758447</v>
      </c>
      <c r="D16" s="25">
        <v>19.867910463693082</v>
      </c>
      <c r="E16" s="25">
        <v>24.030953275564041</v>
      </c>
      <c r="F16" s="25">
        <v>9.5734213339738563</v>
      </c>
      <c r="G16" s="25">
        <v>6.2980188659308114</v>
      </c>
      <c r="H16" s="25">
        <v>39.964848831803934</v>
      </c>
      <c r="I16" s="25">
        <v>45.048882009079364</v>
      </c>
      <c r="J16" s="25">
        <v>59.084993091314495</v>
      </c>
      <c r="K16" s="25">
        <v>54.494298087230852</v>
      </c>
      <c r="L16" s="25">
        <v>1</v>
      </c>
      <c r="M16" s="25">
        <v>0.45681990369062492</v>
      </c>
    </row>
    <row r="17" spans="1:13" ht="12.75" customHeight="1">
      <c r="A17" s="6">
        <v>2016</v>
      </c>
      <c r="B17" s="25">
        <v>11.116451066334948</v>
      </c>
      <c r="C17" s="25">
        <v>15.992702111360412</v>
      </c>
      <c r="D17" s="25">
        <v>21.609703223537959</v>
      </c>
      <c r="E17" s="25">
        <v>23.069268475942504</v>
      </c>
      <c r="F17" s="25">
        <v>9.6828409799562412</v>
      </c>
      <c r="G17" s="25">
        <v>6.4924369437530247</v>
      </c>
      <c r="H17" s="612">
        <v>42.408995269829148</v>
      </c>
      <c r="I17" s="25">
        <v>45.554407531055944</v>
      </c>
      <c r="J17" s="25">
        <v>56.037058112902251</v>
      </c>
      <c r="K17" s="25">
        <v>53.311388875327935</v>
      </c>
      <c r="L17" s="25">
        <v>1.5539466172685918</v>
      </c>
      <c r="M17" s="25">
        <v>1.1342035936161203</v>
      </c>
    </row>
    <row r="18" spans="1:13" ht="6" customHeight="1">
      <c r="A18" s="203"/>
      <c r="B18" s="204"/>
      <c r="C18" s="204"/>
      <c r="D18" s="204"/>
      <c r="E18" s="204"/>
      <c r="F18" s="204"/>
      <c r="G18" s="204"/>
      <c r="H18" s="204"/>
      <c r="I18" s="204"/>
      <c r="J18" s="204"/>
      <c r="K18" s="204"/>
      <c r="L18" s="204"/>
      <c r="M18" s="205"/>
    </row>
    <row r="19" spans="1:13" ht="30" customHeight="1">
      <c r="A19" s="806" t="s">
        <v>193</v>
      </c>
      <c r="B19" s="839"/>
      <c r="C19" s="839"/>
      <c r="D19" s="839"/>
      <c r="E19" s="839"/>
      <c r="F19" s="839"/>
      <c r="G19" s="839"/>
      <c r="H19" s="839"/>
      <c r="I19" s="839"/>
      <c r="J19" s="839"/>
      <c r="K19" s="839"/>
      <c r="L19" s="839"/>
      <c r="M19" s="839"/>
    </row>
    <row r="20" spans="1:13" s="42" customFormat="1" ht="6" customHeight="1">
      <c r="A20" s="106" t="s">
        <v>40</v>
      </c>
      <c r="B20" s="84"/>
      <c r="C20" s="84"/>
      <c r="D20" s="84"/>
      <c r="E20" s="84"/>
      <c r="F20" s="84"/>
      <c r="G20" s="84"/>
      <c r="H20" s="84"/>
      <c r="I20" s="84"/>
      <c r="J20" s="84"/>
      <c r="K20" s="107"/>
    </row>
    <row r="21" spans="1:13" s="42" customFormat="1" ht="12.75" customHeight="1">
      <c r="A21" s="806" t="s">
        <v>200</v>
      </c>
      <c r="B21" s="839"/>
      <c r="C21" s="839"/>
      <c r="D21" s="839"/>
      <c r="E21" s="839"/>
      <c r="F21" s="839"/>
      <c r="G21" s="839"/>
      <c r="H21" s="839"/>
      <c r="I21" s="839"/>
      <c r="J21" s="839"/>
      <c r="K21" s="839"/>
      <c r="L21" s="839"/>
      <c r="M21" s="839"/>
    </row>
    <row r="22" spans="1:13">
      <c r="A22" s="6"/>
      <c r="C22" s="134"/>
      <c r="D22" s="134"/>
      <c r="E22" s="134"/>
      <c r="F22" s="134"/>
      <c r="G22" s="134"/>
    </row>
    <row r="23" spans="1:13">
      <c r="A23" s="6"/>
      <c r="C23" s="134"/>
      <c r="D23" s="134"/>
      <c r="E23" s="134"/>
      <c r="F23" s="134"/>
      <c r="G23" s="134"/>
    </row>
    <row r="24" spans="1:13">
      <c r="A24" s="6"/>
      <c r="C24" s="134"/>
      <c r="D24" s="134"/>
      <c r="E24" s="134"/>
      <c r="F24" s="134"/>
      <c r="G24" s="134"/>
      <c r="J24" s="240"/>
    </row>
    <row r="25" spans="1:13">
      <c r="J25" s="236"/>
      <c r="K25" s="236"/>
      <c r="L25" s="240"/>
    </row>
    <row r="26" spans="1:13">
      <c r="J26" s="236"/>
      <c r="K26" s="236"/>
      <c r="L26" s="240"/>
    </row>
    <row r="27" spans="1:13">
      <c r="J27" s="236"/>
      <c r="K27" s="236"/>
      <c r="L27" s="240"/>
    </row>
    <row r="28" spans="1:13">
      <c r="J28" s="236"/>
      <c r="K28" s="236"/>
      <c r="L28" s="240"/>
    </row>
    <row r="30" spans="1:13">
      <c r="J30" s="241"/>
      <c r="K30" s="241"/>
    </row>
    <row r="31" spans="1:13">
      <c r="J31" s="241"/>
      <c r="K31" s="241"/>
    </row>
  </sheetData>
  <mergeCells count="10">
    <mergeCell ref="K1:M1"/>
    <mergeCell ref="A21:M21"/>
    <mergeCell ref="A19:M19"/>
    <mergeCell ref="A2:M2"/>
    <mergeCell ref="B3:C3"/>
    <mergeCell ref="D3:E3"/>
    <mergeCell ref="F3:G3"/>
    <mergeCell ref="H3:I3"/>
    <mergeCell ref="J3:K3"/>
    <mergeCell ref="L3:M3"/>
  </mergeCells>
  <phoneticPr fontId="3" type="noConversion"/>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X21"/>
  <sheetViews>
    <sheetView workbookViewId="0">
      <pane ySplit="4" topLeftCell="A5" activePane="bottomLeft" state="frozen"/>
      <selection activeCell="A17" sqref="A17:XFD18"/>
      <selection pane="bottomLeft" activeCell="B23" sqref="B23"/>
    </sheetView>
  </sheetViews>
  <sheetFormatPr defaultColWidth="8.85546875" defaultRowHeight="12.75"/>
  <cols>
    <col min="1" max="1" width="6.7109375" style="20" customWidth="1"/>
    <col min="2" max="33" width="8.7109375" style="20" customWidth="1"/>
    <col min="34" max="16384" width="8.85546875" style="20"/>
  </cols>
  <sheetData>
    <row r="1" spans="1:13" s="94" customFormat="1" ht="30" customHeight="1">
      <c r="A1" s="142"/>
      <c r="B1" s="143"/>
      <c r="C1" s="143"/>
      <c r="D1" s="143"/>
      <c r="E1" s="143"/>
      <c r="F1" s="143"/>
      <c r="G1" s="437"/>
      <c r="H1" s="438"/>
      <c r="I1" s="438"/>
      <c r="J1" s="143"/>
      <c r="K1" s="774" t="s">
        <v>354</v>
      </c>
      <c r="L1" s="775"/>
      <c r="M1" s="775"/>
    </row>
    <row r="2" spans="1:13" s="140" customFormat="1" ht="30" customHeight="1">
      <c r="A2" s="786" t="s">
        <v>417</v>
      </c>
      <c r="B2" s="786"/>
      <c r="C2" s="786"/>
      <c r="D2" s="786"/>
      <c r="E2" s="786"/>
      <c r="F2" s="786"/>
      <c r="G2" s="786"/>
      <c r="H2" s="786"/>
      <c r="I2" s="786"/>
    </row>
    <row r="3" spans="1:13" ht="15" customHeight="1">
      <c r="A3" s="4"/>
      <c r="B3" s="778" t="s">
        <v>26</v>
      </c>
      <c r="C3" s="778"/>
      <c r="D3" s="778" t="s">
        <v>39</v>
      </c>
      <c r="E3" s="778"/>
      <c r="F3" s="778" t="s">
        <v>230</v>
      </c>
      <c r="G3" s="778"/>
      <c r="H3" s="778" t="s">
        <v>36</v>
      </c>
      <c r="I3" s="778"/>
      <c r="J3" s="4"/>
    </row>
    <row r="4" spans="1:13" ht="15" customHeight="1">
      <c r="A4" s="5" t="s">
        <v>40</v>
      </c>
      <c r="B4" s="134" t="s">
        <v>29</v>
      </c>
      <c r="C4" s="134" t="s">
        <v>30</v>
      </c>
      <c r="D4" s="134" t="s">
        <v>29</v>
      </c>
      <c r="E4" s="134" t="s">
        <v>30</v>
      </c>
      <c r="F4" s="134" t="s">
        <v>29</v>
      </c>
      <c r="G4" s="134" t="s">
        <v>30</v>
      </c>
      <c r="H4" s="134" t="s">
        <v>29</v>
      </c>
      <c r="I4" s="134" t="s">
        <v>30</v>
      </c>
      <c r="J4" s="4"/>
    </row>
    <row r="5" spans="1:13" ht="6" customHeight="1">
      <c r="A5" s="355"/>
      <c r="B5" s="379"/>
      <c r="C5" s="379"/>
      <c r="D5" s="379"/>
      <c r="E5" s="379"/>
      <c r="F5" s="379"/>
      <c r="G5" s="379"/>
      <c r="H5" s="379"/>
      <c r="I5" s="379"/>
      <c r="J5" s="4"/>
    </row>
    <row r="6" spans="1:13" ht="12.75" customHeight="1">
      <c r="A6" s="6">
        <v>2008</v>
      </c>
      <c r="B6" s="25">
        <v>60.587102983638097</v>
      </c>
      <c r="C6" s="25">
        <v>62.309711286089197</v>
      </c>
      <c r="D6" s="25">
        <v>17.468719923002901</v>
      </c>
      <c r="E6" s="25">
        <v>18.845144356955402</v>
      </c>
      <c r="F6" s="25">
        <v>21.029836381135699</v>
      </c>
      <c r="G6" s="25">
        <v>18.5301837270341</v>
      </c>
      <c r="H6" s="25">
        <v>0.91434071222329205</v>
      </c>
      <c r="I6" s="25">
        <v>0.31496062992126</v>
      </c>
      <c r="J6" s="4"/>
    </row>
    <row r="7" spans="1:13" ht="12.75" customHeight="1">
      <c r="A7" s="6">
        <v>2009</v>
      </c>
      <c r="B7" s="25">
        <v>61.491269466729598</v>
      </c>
      <c r="C7" s="25">
        <v>63.748079877112097</v>
      </c>
      <c r="D7" s="25">
        <v>17.6970268994809</v>
      </c>
      <c r="E7" s="25">
        <v>18.381976446492601</v>
      </c>
      <c r="F7" s="25">
        <v>20.33978291647</v>
      </c>
      <c r="G7" s="25">
        <v>17.562724014336901</v>
      </c>
      <c r="H7" s="25">
        <v>0.47192071731948998</v>
      </c>
      <c r="I7" s="25">
        <v>0.30721966205837198</v>
      </c>
      <c r="J7" s="4"/>
    </row>
    <row r="8" spans="1:13" ht="12.75" customHeight="1">
      <c r="A8" s="6">
        <v>2010</v>
      </c>
      <c r="B8" s="25">
        <v>63.203883495145597</v>
      </c>
      <c r="C8" s="25">
        <v>68.457446808510596</v>
      </c>
      <c r="D8" s="25">
        <v>16.893203883495101</v>
      </c>
      <c r="E8" s="25">
        <v>17.553191489361701</v>
      </c>
      <c r="F8" s="25">
        <v>19.223300970873801</v>
      </c>
      <c r="G8" s="25">
        <v>13.6702127659574</v>
      </c>
      <c r="H8" s="25">
        <v>0.67961165048543704</v>
      </c>
      <c r="I8" s="25">
        <v>0.319148936170213</v>
      </c>
      <c r="J8" s="4"/>
    </row>
    <row r="9" spans="1:13" ht="12.75" customHeight="1">
      <c r="A9" s="6">
        <v>2011</v>
      </c>
      <c r="B9" s="25">
        <v>66.432432432432407</v>
      </c>
      <c r="C9" s="25">
        <v>68.378995433789996</v>
      </c>
      <c r="D9" s="25">
        <v>17.1891891891892</v>
      </c>
      <c r="E9" s="25">
        <v>19.805936073059399</v>
      </c>
      <c r="F9" s="25">
        <v>15.6216216216216</v>
      </c>
      <c r="G9" s="25">
        <v>11.301369863013701</v>
      </c>
      <c r="H9" s="25">
        <v>0.75675675675675702</v>
      </c>
      <c r="I9" s="25">
        <v>0.51369863013698602</v>
      </c>
      <c r="J9" s="4"/>
    </row>
    <row r="10" spans="1:13" ht="12.75" customHeight="1">
      <c r="A10" s="6" t="s">
        <v>92</v>
      </c>
      <c r="B10" s="25">
        <v>68.408826945412301</v>
      </c>
      <c r="C10" s="25">
        <v>74.189602446483207</v>
      </c>
      <c r="D10" s="25">
        <v>15.389082462253199</v>
      </c>
      <c r="E10" s="25">
        <v>14.311926605504601</v>
      </c>
      <c r="F10" s="25">
        <v>13.4146341463415</v>
      </c>
      <c r="G10" s="25">
        <v>10.336391437308899</v>
      </c>
      <c r="H10" s="25">
        <v>2.7874564459930302</v>
      </c>
      <c r="I10" s="25">
        <v>1.1620795107033599</v>
      </c>
      <c r="J10" s="4"/>
    </row>
    <row r="11" spans="1:13" ht="12.75" customHeight="1">
      <c r="A11" s="6" t="s">
        <v>93</v>
      </c>
      <c r="B11" s="25">
        <v>68.818323789692897</v>
      </c>
      <c r="C11" s="25">
        <v>73.274917853231102</v>
      </c>
      <c r="D11" s="25">
        <v>14.783966684018701</v>
      </c>
      <c r="E11" s="25">
        <v>15.443592552026301</v>
      </c>
      <c r="F11" s="25">
        <v>15.044247787610599</v>
      </c>
      <c r="G11" s="25">
        <v>10.6243154435926</v>
      </c>
      <c r="H11" s="25">
        <v>1.3534617386777701</v>
      </c>
      <c r="I11" s="25">
        <v>0.65717415115005495</v>
      </c>
      <c r="J11" s="4"/>
    </row>
    <row r="12" spans="1:13" ht="12.75" customHeight="1">
      <c r="A12" s="6">
        <v>2013</v>
      </c>
      <c r="B12" s="25">
        <v>72.123104371097199</v>
      </c>
      <c r="C12" s="25">
        <v>76.052249637155299</v>
      </c>
      <c r="D12" s="25">
        <v>13.826940231935801</v>
      </c>
      <c r="E12" s="25">
        <v>14.223512336719899</v>
      </c>
      <c r="F12" s="25">
        <v>12.9348795718109</v>
      </c>
      <c r="G12" s="25">
        <v>9.0469279148524393</v>
      </c>
      <c r="H12" s="25">
        <v>1.1150758251561099</v>
      </c>
      <c r="I12" s="25">
        <v>0.67731011127237495</v>
      </c>
      <c r="J12" s="4"/>
    </row>
    <row r="13" spans="1:13" ht="12.75" customHeight="1">
      <c r="A13" s="6">
        <v>2014</v>
      </c>
      <c r="B13" s="25">
        <v>73.026315789473699</v>
      </c>
      <c r="C13" s="25">
        <v>75.067604110329896</v>
      </c>
      <c r="D13" s="25">
        <v>13.663967611336</v>
      </c>
      <c r="E13" s="25">
        <v>15.7923201730665</v>
      </c>
      <c r="F13" s="25">
        <v>12.297570850202399</v>
      </c>
      <c r="G13" s="25">
        <v>8.6533261222282292</v>
      </c>
      <c r="H13" s="25">
        <v>1.01214574898785</v>
      </c>
      <c r="I13" s="25">
        <v>0.48674959437533799</v>
      </c>
      <c r="J13" s="4"/>
    </row>
    <row r="14" spans="1:13" ht="12.75" customHeight="1">
      <c r="A14" s="6">
        <v>2015</v>
      </c>
      <c r="B14" s="25">
        <v>74.620947125504117</v>
      </c>
      <c r="C14" s="25">
        <v>77.919927398811765</v>
      </c>
      <c r="D14" s="25">
        <v>11.80649580666833</v>
      </c>
      <c r="E14" s="25">
        <v>13.179006019507639</v>
      </c>
      <c r="F14" s="25">
        <v>12.494092503106382</v>
      </c>
      <c r="G14" s="25">
        <v>8.2815017162799354</v>
      </c>
      <c r="H14" s="25">
        <v>1.0784645647204942</v>
      </c>
      <c r="I14" s="25">
        <v>0.61956486540141309</v>
      </c>
      <c r="J14" s="4"/>
    </row>
    <row r="15" spans="1:13" ht="12.75" customHeight="1">
      <c r="A15" s="6">
        <v>2016</v>
      </c>
      <c r="B15" s="25">
        <v>75.279954641356923</v>
      </c>
      <c r="C15" s="25">
        <v>77.062262759258061</v>
      </c>
      <c r="D15" s="25">
        <v>13.434004390417886</v>
      </c>
      <c r="E15" s="25">
        <v>13.856619612878543</v>
      </c>
      <c r="F15" s="25">
        <v>10.040367563813794</v>
      </c>
      <c r="G15" s="25">
        <v>8.4755587661976932</v>
      </c>
      <c r="H15" s="25">
        <v>1.2456734044114</v>
      </c>
      <c r="I15" s="25">
        <v>0.60555886166569806</v>
      </c>
      <c r="J15" s="4"/>
    </row>
    <row r="16" spans="1:13" s="42" customFormat="1" ht="6" customHeight="1">
      <c r="A16" s="197" t="s">
        <v>40</v>
      </c>
      <c r="B16" s="198"/>
      <c r="C16" s="198"/>
      <c r="D16" s="198"/>
      <c r="E16" s="198"/>
      <c r="F16" s="198"/>
      <c r="G16" s="198"/>
      <c r="H16" s="198"/>
      <c r="I16" s="198"/>
      <c r="J16" s="84"/>
      <c r="K16" s="107"/>
    </row>
    <row r="17" spans="1:24" s="42" customFormat="1" ht="12.75" customHeight="1">
      <c r="A17" s="776" t="s">
        <v>200</v>
      </c>
      <c r="B17" s="776"/>
      <c r="C17" s="776"/>
      <c r="D17" s="776"/>
      <c r="E17" s="776"/>
      <c r="F17" s="776"/>
      <c r="G17" s="776"/>
      <c r="H17" s="776"/>
      <c r="I17" s="776"/>
      <c r="J17" s="20"/>
      <c r="K17" s="20"/>
    </row>
    <row r="21" spans="1:24">
      <c r="X21" s="20" t="s">
        <v>70</v>
      </c>
    </row>
  </sheetData>
  <mergeCells count="7">
    <mergeCell ref="K1:M1"/>
    <mergeCell ref="A17:I17"/>
    <mergeCell ref="A2:I2"/>
    <mergeCell ref="B3:C3"/>
    <mergeCell ref="D3:E3"/>
    <mergeCell ref="F3:G3"/>
    <mergeCell ref="H3:I3"/>
  </mergeCells>
  <phoneticPr fontId="3" type="noConversion"/>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U14"/>
  <sheetViews>
    <sheetView workbookViewId="0">
      <pane ySplit="4" topLeftCell="A5" activePane="bottomLeft" state="frozen"/>
      <selection activeCell="A17" sqref="A17:XFD18"/>
      <selection pane="bottomLeft"/>
    </sheetView>
  </sheetViews>
  <sheetFormatPr defaultColWidth="8.85546875" defaultRowHeight="15"/>
  <cols>
    <col min="1" max="1" width="7.7109375" customWidth="1"/>
    <col min="2" max="21" width="6.85546875" customWidth="1"/>
  </cols>
  <sheetData>
    <row r="1" spans="1:21" ht="30" customHeight="1">
      <c r="A1" s="353"/>
      <c r="K1" s="774" t="s">
        <v>354</v>
      </c>
      <c r="L1" s="775"/>
      <c r="M1" s="775"/>
      <c r="N1" s="817"/>
    </row>
    <row r="2" spans="1:21" ht="30" customHeight="1">
      <c r="A2" s="840" t="s">
        <v>562</v>
      </c>
      <c r="B2" s="841"/>
      <c r="C2" s="841"/>
      <c r="D2" s="842"/>
      <c r="E2" s="842"/>
      <c r="F2" s="842"/>
      <c r="G2" s="842"/>
      <c r="H2" s="842"/>
      <c r="I2" s="842"/>
      <c r="J2" s="842"/>
      <c r="K2" s="842"/>
      <c r="L2" s="842"/>
      <c r="M2" s="842"/>
      <c r="N2" s="842"/>
      <c r="O2" s="842"/>
      <c r="P2" s="842"/>
      <c r="Q2" s="842"/>
      <c r="R2" s="842"/>
      <c r="S2" s="842"/>
      <c r="T2" s="843"/>
      <c r="U2" s="843"/>
    </row>
    <row r="3" spans="1:21" ht="69.95" customHeight="1">
      <c r="A3" s="6"/>
      <c r="B3" s="779" t="s">
        <v>10</v>
      </c>
      <c r="C3" s="779"/>
      <c r="D3" s="779" t="s">
        <v>330</v>
      </c>
      <c r="E3" s="779"/>
      <c r="F3" s="779" t="s">
        <v>331</v>
      </c>
      <c r="G3" s="779"/>
      <c r="H3" s="779" t="s">
        <v>332</v>
      </c>
      <c r="I3" s="779"/>
      <c r="J3" s="779" t="s">
        <v>333</v>
      </c>
      <c r="K3" s="779"/>
      <c r="L3" s="779" t="s">
        <v>334</v>
      </c>
      <c r="M3" s="779"/>
      <c r="N3" s="779" t="s">
        <v>335</v>
      </c>
      <c r="O3" s="779"/>
      <c r="P3" s="779" t="s">
        <v>336</v>
      </c>
      <c r="Q3" s="834"/>
      <c r="R3" s="779" t="s">
        <v>337</v>
      </c>
      <c r="S3" s="835"/>
      <c r="T3" s="779" t="s">
        <v>120</v>
      </c>
      <c r="U3" s="835"/>
    </row>
    <row r="4" spans="1:21">
      <c r="A4" s="6" t="s">
        <v>40</v>
      </c>
      <c r="B4" s="429" t="s">
        <v>29</v>
      </c>
      <c r="C4" s="429" t="s">
        <v>30</v>
      </c>
      <c r="D4" s="429" t="s">
        <v>29</v>
      </c>
      <c r="E4" s="429" t="s">
        <v>30</v>
      </c>
      <c r="F4" s="429" t="s">
        <v>29</v>
      </c>
      <c r="G4" s="429" t="s">
        <v>30</v>
      </c>
      <c r="H4" s="429" t="s">
        <v>29</v>
      </c>
      <c r="I4" s="429" t="s">
        <v>30</v>
      </c>
      <c r="J4" s="429" t="s">
        <v>29</v>
      </c>
      <c r="K4" s="429" t="s">
        <v>30</v>
      </c>
      <c r="L4" s="429" t="s">
        <v>29</v>
      </c>
      <c r="M4" s="429" t="s">
        <v>30</v>
      </c>
      <c r="N4" s="429" t="s">
        <v>29</v>
      </c>
      <c r="O4" s="429" t="s">
        <v>30</v>
      </c>
      <c r="P4" s="429" t="s">
        <v>29</v>
      </c>
      <c r="Q4" s="429" t="s">
        <v>30</v>
      </c>
      <c r="R4" s="429" t="s">
        <v>29</v>
      </c>
      <c r="S4" s="429" t="s">
        <v>30</v>
      </c>
      <c r="T4" s="429" t="s">
        <v>29</v>
      </c>
      <c r="U4" s="429" t="s">
        <v>30</v>
      </c>
    </row>
    <row r="5" spans="1:21" ht="6" customHeight="1">
      <c r="A5" s="355"/>
      <c r="B5" s="265"/>
      <c r="C5" s="265"/>
      <c r="D5" s="265"/>
      <c r="E5" s="265"/>
      <c r="F5" s="265"/>
      <c r="G5" s="265"/>
      <c r="H5" s="265"/>
      <c r="I5" s="265"/>
      <c r="J5" s="265"/>
      <c r="K5" s="265"/>
      <c r="L5" s="265"/>
      <c r="M5" s="265"/>
      <c r="N5" s="265"/>
      <c r="O5" s="265"/>
      <c r="P5" s="265"/>
      <c r="Q5" s="265"/>
      <c r="R5" s="265"/>
      <c r="S5" s="265"/>
      <c r="T5" s="265"/>
      <c r="U5" s="265"/>
    </row>
    <row r="6" spans="1:21" ht="12.75" customHeight="1">
      <c r="A6" s="6">
        <v>2012</v>
      </c>
      <c r="B6" s="740">
        <v>1113</v>
      </c>
      <c r="C6" s="740">
        <v>1283</v>
      </c>
      <c r="D6" s="740">
        <v>11</v>
      </c>
      <c r="E6" s="740">
        <v>11</v>
      </c>
      <c r="F6" s="740">
        <v>44</v>
      </c>
      <c r="G6" s="740">
        <v>57</v>
      </c>
      <c r="H6" s="740">
        <v>21</v>
      </c>
      <c r="I6" s="740">
        <v>16</v>
      </c>
      <c r="J6" s="740">
        <v>3</v>
      </c>
      <c r="K6" s="740">
        <v>4</v>
      </c>
      <c r="L6" s="740">
        <v>1</v>
      </c>
      <c r="M6" s="740">
        <v>0</v>
      </c>
      <c r="N6" s="740">
        <v>7</v>
      </c>
      <c r="O6" s="740">
        <v>6</v>
      </c>
      <c r="P6" s="740">
        <v>1</v>
      </c>
      <c r="Q6" s="740">
        <v>1</v>
      </c>
      <c r="R6" s="740">
        <v>2</v>
      </c>
      <c r="S6" s="740">
        <v>2</v>
      </c>
      <c r="T6" s="740">
        <v>25</v>
      </c>
      <c r="U6" s="740">
        <v>18</v>
      </c>
    </row>
    <row r="7" spans="1:21" ht="12.75" customHeight="1">
      <c r="A7" s="6">
        <v>2013</v>
      </c>
      <c r="B7" s="740">
        <v>1073</v>
      </c>
      <c r="C7" s="740">
        <v>1213</v>
      </c>
      <c r="D7" s="740">
        <v>8</v>
      </c>
      <c r="E7" s="740">
        <v>9</v>
      </c>
      <c r="F7" s="740">
        <v>43</v>
      </c>
      <c r="G7" s="740">
        <v>52</v>
      </c>
      <c r="H7" s="740">
        <v>18</v>
      </c>
      <c r="I7" s="740">
        <v>21</v>
      </c>
      <c r="J7" s="740">
        <v>4</v>
      </c>
      <c r="K7" s="740">
        <v>3</v>
      </c>
      <c r="L7" s="740">
        <v>0</v>
      </c>
      <c r="M7" s="740">
        <v>0</v>
      </c>
      <c r="N7" s="740">
        <v>8</v>
      </c>
      <c r="O7" s="740">
        <v>6</v>
      </c>
      <c r="P7" s="740">
        <v>2</v>
      </c>
      <c r="Q7" s="740">
        <v>1</v>
      </c>
      <c r="R7" s="740">
        <v>3</v>
      </c>
      <c r="S7" s="740">
        <v>2</v>
      </c>
      <c r="T7" s="740">
        <v>25</v>
      </c>
      <c r="U7" s="740">
        <v>21</v>
      </c>
    </row>
    <row r="8" spans="1:21" ht="12.75" customHeight="1">
      <c r="A8" s="6">
        <v>2014</v>
      </c>
      <c r="B8" s="740">
        <v>995</v>
      </c>
      <c r="C8" s="740">
        <v>1088</v>
      </c>
      <c r="D8" s="740">
        <v>7</v>
      </c>
      <c r="E8" s="740">
        <v>8</v>
      </c>
      <c r="F8" s="740">
        <v>40</v>
      </c>
      <c r="G8" s="740">
        <v>50</v>
      </c>
      <c r="H8" s="740">
        <v>21</v>
      </c>
      <c r="I8" s="740">
        <v>21</v>
      </c>
      <c r="J8" s="740">
        <v>3</v>
      </c>
      <c r="K8" s="740">
        <v>2</v>
      </c>
      <c r="L8" s="740">
        <v>0</v>
      </c>
      <c r="M8" s="740">
        <v>0</v>
      </c>
      <c r="N8" s="740">
        <v>6</v>
      </c>
      <c r="O8" s="740">
        <v>6</v>
      </c>
      <c r="P8" s="740">
        <v>1</v>
      </c>
      <c r="Q8" s="740">
        <v>1</v>
      </c>
      <c r="R8" s="740">
        <v>2</v>
      </c>
      <c r="S8" s="740">
        <v>2</v>
      </c>
      <c r="T8" s="740">
        <v>27</v>
      </c>
      <c r="U8" s="740">
        <v>24</v>
      </c>
    </row>
    <row r="9" spans="1:21" ht="12.75" customHeight="1">
      <c r="A9" s="6">
        <v>2015</v>
      </c>
      <c r="B9" s="740">
        <v>922</v>
      </c>
      <c r="C9" s="740">
        <v>1019</v>
      </c>
      <c r="D9" s="740">
        <v>9</v>
      </c>
      <c r="E9" s="740">
        <v>8</v>
      </c>
      <c r="F9" s="740">
        <v>36</v>
      </c>
      <c r="G9" s="740">
        <v>45</v>
      </c>
      <c r="H9" s="740">
        <v>24</v>
      </c>
      <c r="I9" s="740">
        <v>25</v>
      </c>
      <c r="J9" s="740">
        <v>4</v>
      </c>
      <c r="K9" s="740">
        <v>4</v>
      </c>
      <c r="L9" s="740">
        <v>1</v>
      </c>
      <c r="M9" s="740">
        <v>0</v>
      </c>
      <c r="N9" s="740">
        <v>5</v>
      </c>
      <c r="O9" s="740">
        <v>7</v>
      </c>
      <c r="P9" s="740">
        <v>2</v>
      </c>
      <c r="Q9" s="740">
        <v>0</v>
      </c>
      <c r="R9" s="740">
        <v>2</v>
      </c>
      <c r="S9" s="740">
        <v>2</v>
      </c>
      <c r="T9" s="740">
        <v>30</v>
      </c>
      <c r="U9" s="740">
        <v>24</v>
      </c>
    </row>
    <row r="10" spans="1:21" ht="12.75" customHeight="1">
      <c r="A10" s="6">
        <v>2016</v>
      </c>
      <c r="B10" s="740">
        <v>737</v>
      </c>
      <c r="C10" s="740">
        <v>938</v>
      </c>
      <c r="D10" s="740">
        <v>7</v>
      </c>
      <c r="E10" s="740">
        <v>8</v>
      </c>
      <c r="F10" s="740">
        <v>39</v>
      </c>
      <c r="G10" s="740">
        <v>42</v>
      </c>
      <c r="H10" s="740">
        <v>23</v>
      </c>
      <c r="I10" s="740">
        <v>29</v>
      </c>
      <c r="J10" s="740">
        <v>6</v>
      </c>
      <c r="K10" s="740">
        <v>3</v>
      </c>
      <c r="L10" s="740">
        <v>1</v>
      </c>
      <c r="M10" s="740">
        <v>1</v>
      </c>
      <c r="N10" s="740">
        <v>7</v>
      </c>
      <c r="O10" s="740">
        <v>6</v>
      </c>
      <c r="P10" s="740">
        <v>2</v>
      </c>
      <c r="Q10" s="740">
        <v>1</v>
      </c>
      <c r="R10" s="740">
        <v>3</v>
      </c>
      <c r="S10" s="757">
        <v>3</v>
      </c>
      <c r="T10" s="757">
        <v>26</v>
      </c>
      <c r="U10" s="757">
        <v>24</v>
      </c>
    </row>
    <row r="11" spans="1:21" ht="6" customHeight="1">
      <c r="A11" s="355"/>
      <c r="B11" s="379"/>
      <c r="C11" s="379"/>
      <c r="D11" s="432"/>
      <c r="E11" s="293"/>
      <c r="F11" s="293"/>
      <c r="G11" s="293"/>
      <c r="H11" s="293"/>
      <c r="I11" s="293"/>
      <c r="J11" s="293"/>
      <c r="K11" s="293"/>
      <c r="L11" s="293"/>
      <c r="M11" s="293"/>
      <c r="N11" s="293"/>
      <c r="O11" s="293"/>
      <c r="P11" s="293"/>
      <c r="Q11" s="293"/>
      <c r="R11" s="293"/>
      <c r="S11" s="293"/>
      <c r="T11" s="293"/>
      <c r="U11" s="293"/>
    </row>
    <row r="12" spans="1:21" s="743" customFormat="1" ht="12.75" customHeight="1">
      <c r="A12" s="844" t="s">
        <v>564</v>
      </c>
      <c r="B12" s="844"/>
      <c r="C12" s="844"/>
      <c r="D12" s="844"/>
      <c r="E12" s="844"/>
      <c r="F12" s="844"/>
      <c r="G12" s="844"/>
      <c r="H12" s="844"/>
      <c r="I12" s="844"/>
      <c r="J12" s="844"/>
      <c r="K12" s="844"/>
      <c r="L12" s="844"/>
      <c r="M12" s="844"/>
      <c r="N12" s="844"/>
      <c r="O12" s="844"/>
      <c r="P12" s="844"/>
      <c r="Q12" s="844"/>
      <c r="R12" s="844"/>
      <c r="S12" s="844"/>
      <c r="T12" s="844"/>
      <c r="U12" s="844"/>
    </row>
    <row r="13" spans="1:21" ht="6" customHeight="1">
      <c r="A13" s="6"/>
      <c r="B13" s="25"/>
      <c r="C13" s="25"/>
      <c r="D13" s="151"/>
      <c r="E13" s="4"/>
      <c r="F13" s="4"/>
      <c r="G13" s="4"/>
      <c r="H13" s="4"/>
      <c r="I13" s="4"/>
      <c r="J13" s="4"/>
      <c r="K13" s="4"/>
      <c r="L13" s="4"/>
      <c r="M13" s="4"/>
      <c r="N13" s="4"/>
      <c r="O13" s="4"/>
      <c r="P13" s="4"/>
      <c r="Q13" s="4"/>
      <c r="R13" s="4"/>
      <c r="S13" s="4"/>
      <c r="T13" s="4"/>
      <c r="U13" s="4"/>
    </row>
    <row r="14" spans="1:21" ht="12.75" customHeight="1">
      <c r="A14" s="776" t="s">
        <v>200</v>
      </c>
      <c r="B14" s="801"/>
      <c r="C14" s="801"/>
      <c r="D14" s="791"/>
      <c r="E14" s="791"/>
      <c r="F14" s="791"/>
      <c r="G14" s="791"/>
      <c r="H14" s="791"/>
      <c r="I14" s="791"/>
      <c r="J14" s="791"/>
      <c r="K14" s="791"/>
      <c r="L14" s="791"/>
      <c r="M14" s="791"/>
      <c r="N14" s="791"/>
      <c r="O14" s="791"/>
      <c r="P14" s="791"/>
      <c r="Q14" s="791"/>
      <c r="R14" s="791"/>
      <c r="S14" s="791"/>
      <c r="T14" s="817"/>
      <c r="U14" s="817"/>
    </row>
  </sheetData>
  <mergeCells count="14">
    <mergeCell ref="K1:N1"/>
    <mergeCell ref="T3:U3"/>
    <mergeCell ref="A14:U14"/>
    <mergeCell ref="A2:U2"/>
    <mergeCell ref="B3:C3"/>
    <mergeCell ref="D3:E3"/>
    <mergeCell ref="F3:G3"/>
    <mergeCell ref="H3:I3"/>
    <mergeCell ref="J3:K3"/>
    <mergeCell ref="L3:M3"/>
    <mergeCell ref="N3:O3"/>
    <mergeCell ref="P3:Q3"/>
    <mergeCell ref="R3:S3"/>
    <mergeCell ref="A12:U1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U23"/>
  <sheetViews>
    <sheetView workbookViewId="0">
      <pane ySplit="4" topLeftCell="A5" activePane="bottomLeft" state="frozen"/>
      <selection activeCell="A17" sqref="A17:XFD18"/>
      <selection pane="bottomLeft" activeCell="K1" sqref="K1:N1"/>
    </sheetView>
  </sheetViews>
  <sheetFormatPr defaultColWidth="8.85546875" defaultRowHeight="15"/>
  <cols>
    <col min="1" max="1" width="7.7109375" customWidth="1"/>
    <col min="2" max="21" width="6.85546875" customWidth="1"/>
  </cols>
  <sheetData>
    <row r="1" spans="1:21" ht="30" customHeight="1">
      <c r="A1" s="353"/>
      <c r="K1" s="774" t="s">
        <v>354</v>
      </c>
      <c r="L1" s="775"/>
      <c r="M1" s="775"/>
      <c r="N1" s="817"/>
    </row>
    <row r="2" spans="1:21" ht="30" customHeight="1">
      <c r="A2" s="786" t="s">
        <v>561</v>
      </c>
      <c r="B2" s="803"/>
      <c r="C2" s="803"/>
      <c r="D2" s="796"/>
      <c r="E2" s="796"/>
      <c r="F2" s="796"/>
      <c r="G2" s="796"/>
      <c r="H2" s="796"/>
      <c r="I2" s="796"/>
      <c r="J2" s="796"/>
      <c r="K2" s="796"/>
      <c r="L2" s="796"/>
      <c r="M2" s="796"/>
      <c r="N2" s="796"/>
      <c r="O2" s="796"/>
      <c r="P2" s="796"/>
      <c r="Q2" s="796"/>
      <c r="R2" s="796"/>
      <c r="S2" s="796"/>
      <c r="T2" s="813"/>
      <c r="U2" s="813"/>
    </row>
    <row r="3" spans="1:21" ht="69.95" customHeight="1">
      <c r="A3" s="6"/>
      <c r="B3" s="779" t="s">
        <v>10</v>
      </c>
      <c r="C3" s="779"/>
      <c r="D3" s="779" t="s">
        <v>330</v>
      </c>
      <c r="E3" s="779"/>
      <c r="F3" s="779" t="s">
        <v>331</v>
      </c>
      <c r="G3" s="779"/>
      <c r="H3" s="779" t="s">
        <v>332</v>
      </c>
      <c r="I3" s="779"/>
      <c r="J3" s="779" t="s">
        <v>333</v>
      </c>
      <c r="K3" s="779"/>
      <c r="L3" s="779" t="s">
        <v>334</v>
      </c>
      <c r="M3" s="779"/>
      <c r="N3" s="779" t="s">
        <v>335</v>
      </c>
      <c r="O3" s="779"/>
      <c r="P3" s="779" t="s">
        <v>336</v>
      </c>
      <c r="Q3" s="834"/>
      <c r="R3" s="779" t="s">
        <v>337</v>
      </c>
      <c r="S3" s="835"/>
      <c r="T3" s="779" t="s">
        <v>120</v>
      </c>
      <c r="U3" s="835"/>
    </row>
    <row r="4" spans="1:21">
      <c r="A4" s="6" t="s">
        <v>40</v>
      </c>
      <c r="B4" s="429" t="s">
        <v>29</v>
      </c>
      <c r="C4" s="429" t="s">
        <v>30</v>
      </c>
      <c r="D4" s="429" t="s">
        <v>29</v>
      </c>
      <c r="E4" s="429" t="s">
        <v>30</v>
      </c>
      <c r="F4" s="429" t="s">
        <v>29</v>
      </c>
      <c r="G4" s="429" t="s">
        <v>30</v>
      </c>
      <c r="H4" s="429" t="s">
        <v>29</v>
      </c>
      <c r="I4" s="429" t="s">
        <v>30</v>
      </c>
      <c r="J4" s="429" t="s">
        <v>29</v>
      </c>
      <c r="K4" s="429" t="s">
        <v>30</v>
      </c>
      <c r="L4" s="429" t="s">
        <v>29</v>
      </c>
      <c r="M4" s="429" t="s">
        <v>30</v>
      </c>
      <c r="N4" s="429" t="s">
        <v>29</v>
      </c>
      <c r="O4" s="429" t="s">
        <v>30</v>
      </c>
      <c r="P4" s="429" t="s">
        <v>29</v>
      </c>
      <c r="Q4" s="429" t="s">
        <v>30</v>
      </c>
      <c r="R4" s="429" t="s">
        <v>29</v>
      </c>
      <c r="S4" s="429" t="s">
        <v>30</v>
      </c>
      <c r="T4" s="429" t="s">
        <v>29</v>
      </c>
      <c r="U4" s="429" t="s">
        <v>30</v>
      </c>
    </row>
    <row r="5" spans="1:21" ht="6" customHeight="1">
      <c r="A5" s="355"/>
      <c r="B5" s="265"/>
      <c r="C5" s="265"/>
      <c r="D5" s="265"/>
      <c r="E5" s="265"/>
      <c r="F5" s="265"/>
      <c r="G5" s="265"/>
      <c r="H5" s="265"/>
      <c r="I5" s="265"/>
      <c r="J5" s="265"/>
      <c r="K5" s="265"/>
      <c r="L5" s="265"/>
      <c r="M5" s="265"/>
      <c r="N5" s="265"/>
      <c r="O5" s="265"/>
      <c r="P5" s="265"/>
      <c r="Q5" s="265"/>
      <c r="R5" s="265"/>
      <c r="S5" s="265"/>
      <c r="T5" s="265"/>
      <c r="U5" s="265"/>
    </row>
    <row r="6" spans="1:21" ht="12.75" customHeight="1">
      <c r="A6" s="6">
        <v>2012</v>
      </c>
      <c r="B6" s="740">
        <v>1365</v>
      </c>
      <c r="C6" s="740">
        <v>1565</v>
      </c>
      <c r="D6" s="740">
        <v>10</v>
      </c>
      <c r="E6" s="740">
        <v>7</v>
      </c>
      <c r="F6" s="740">
        <v>63</v>
      </c>
      <c r="G6" s="740">
        <v>75</v>
      </c>
      <c r="H6" s="740">
        <v>19</v>
      </c>
      <c r="I6" s="740">
        <v>11</v>
      </c>
      <c r="J6" s="740">
        <v>4</v>
      </c>
      <c r="K6" s="740">
        <v>3</v>
      </c>
      <c r="L6" s="740">
        <v>0</v>
      </c>
      <c r="M6" s="740">
        <v>0</v>
      </c>
      <c r="N6" s="740">
        <v>9</v>
      </c>
      <c r="O6" s="740">
        <v>8</v>
      </c>
      <c r="P6" s="740">
        <v>4</v>
      </c>
      <c r="Q6" s="740">
        <v>3</v>
      </c>
      <c r="R6" s="740">
        <v>11</v>
      </c>
      <c r="S6" s="740">
        <v>15</v>
      </c>
      <c r="T6" s="740">
        <v>9</v>
      </c>
      <c r="U6" s="740">
        <v>5</v>
      </c>
    </row>
    <row r="7" spans="1:21" ht="12.75" customHeight="1">
      <c r="A7" s="6">
        <v>2013</v>
      </c>
      <c r="B7" s="740">
        <v>1601</v>
      </c>
      <c r="C7" s="740">
        <v>1674</v>
      </c>
      <c r="D7" s="740">
        <v>11</v>
      </c>
      <c r="E7" s="740">
        <v>8</v>
      </c>
      <c r="F7" s="740">
        <v>59</v>
      </c>
      <c r="G7" s="740">
        <v>71</v>
      </c>
      <c r="H7" s="740">
        <v>20</v>
      </c>
      <c r="I7" s="740">
        <v>11</v>
      </c>
      <c r="J7" s="740">
        <v>3</v>
      </c>
      <c r="K7" s="740">
        <v>1</v>
      </c>
      <c r="L7" s="740">
        <v>0</v>
      </c>
      <c r="M7" s="740">
        <v>0</v>
      </c>
      <c r="N7" s="740">
        <v>8</v>
      </c>
      <c r="O7" s="740">
        <v>7</v>
      </c>
      <c r="P7" s="740">
        <v>4</v>
      </c>
      <c r="Q7" s="740">
        <v>4</v>
      </c>
      <c r="R7" s="740">
        <v>12</v>
      </c>
      <c r="S7" s="740">
        <v>14</v>
      </c>
      <c r="T7" s="740">
        <v>11</v>
      </c>
      <c r="U7" s="740">
        <v>8</v>
      </c>
    </row>
    <row r="8" spans="1:21" ht="12.75" customHeight="1">
      <c r="A8" s="6">
        <v>2014</v>
      </c>
      <c r="B8" s="740">
        <v>1407</v>
      </c>
      <c r="C8" s="740">
        <v>1521</v>
      </c>
      <c r="D8" s="740">
        <v>11</v>
      </c>
      <c r="E8" s="740">
        <v>8</v>
      </c>
      <c r="F8" s="740">
        <v>56</v>
      </c>
      <c r="G8" s="740">
        <v>69</v>
      </c>
      <c r="H8" s="740">
        <v>19</v>
      </c>
      <c r="I8" s="740">
        <v>10</v>
      </c>
      <c r="J8" s="740">
        <v>3</v>
      </c>
      <c r="K8" s="740">
        <v>2</v>
      </c>
      <c r="L8" s="740">
        <v>1</v>
      </c>
      <c r="M8" s="740">
        <v>0</v>
      </c>
      <c r="N8" s="740">
        <v>7</v>
      </c>
      <c r="O8" s="740">
        <v>6</v>
      </c>
      <c r="P8" s="740">
        <v>4</v>
      </c>
      <c r="Q8" s="740">
        <v>4</v>
      </c>
      <c r="R8" s="740">
        <v>13</v>
      </c>
      <c r="S8" s="740">
        <v>13</v>
      </c>
      <c r="T8" s="740">
        <v>11</v>
      </c>
      <c r="U8" s="740">
        <v>7</v>
      </c>
    </row>
    <row r="9" spans="1:21" ht="12.75" customHeight="1">
      <c r="A9" s="6">
        <v>2015</v>
      </c>
      <c r="B9" s="740">
        <v>1478</v>
      </c>
      <c r="C9" s="740">
        <v>1562</v>
      </c>
      <c r="D9" s="740">
        <v>11</v>
      </c>
      <c r="E9" s="740">
        <v>9</v>
      </c>
      <c r="F9" s="740">
        <v>55</v>
      </c>
      <c r="G9" s="740">
        <v>66</v>
      </c>
      <c r="H9" s="740">
        <v>21</v>
      </c>
      <c r="I9" s="740">
        <v>15</v>
      </c>
      <c r="J9" s="740">
        <v>4</v>
      </c>
      <c r="K9" s="740">
        <v>2</v>
      </c>
      <c r="L9" s="740">
        <v>0</v>
      </c>
      <c r="M9" s="740">
        <v>0</v>
      </c>
      <c r="N9" s="740">
        <v>8</v>
      </c>
      <c r="O9" s="740">
        <v>6</v>
      </c>
      <c r="P9" s="740">
        <v>4</v>
      </c>
      <c r="Q9" s="740">
        <v>5</v>
      </c>
      <c r="R9" s="740">
        <v>13</v>
      </c>
      <c r="S9" s="740">
        <v>12</v>
      </c>
      <c r="T9" s="740">
        <v>12</v>
      </c>
      <c r="U9" s="740">
        <v>7</v>
      </c>
    </row>
    <row r="10" spans="1:21" ht="12.75" customHeight="1">
      <c r="A10" s="6">
        <v>2016</v>
      </c>
      <c r="B10" s="740">
        <v>1331</v>
      </c>
      <c r="C10" s="740">
        <v>1429</v>
      </c>
      <c r="D10" s="740">
        <v>9</v>
      </c>
      <c r="E10" s="740">
        <v>8</v>
      </c>
      <c r="F10" s="740">
        <v>56</v>
      </c>
      <c r="G10" s="740">
        <v>63</v>
      </c>
      <c r="H10" s="740">
        <v>23</v>
      </c>
      <c r="I10" s="740">
        <v>20</v>
      </c>
      <c r="J10" s="740">
        <v>3</v>
      </c>
      <c r="K10" s="740">
        <v>2</v>
      </c>
      <c r="L10" s="740">
        <v>0</v>
      </c>
      <c r="M10" s="740">
        <v>1</v>
      </c>
      <c r="N10" s="740">
        <v>7</v>
      </c>
      <c r="O10" s="740">
        <v>7</v>
      </c>
      <c r="P10" s="740">
        <v>4</v>
      </c>
      <c r="Q10" s="740">
        <v>4</v>
      </c>
      <c r="R10" s="740">
        <v>12</v>
      </c>
      <c r="S10" s="740">
        <v>11</v>
      </c>
      <c r="T10" s="740">
        <v>11</v>
      </c>
      <c r="U10" s="740">
        <v>12</v>
      </c>
    </row>
    <row r="11" spans="1:21" ht="6" customHeight="1">
      <c r="A11" s="355"/>
      <c r="B11" s="379"/>
      <c r="C11" s="379"/>
      <c r="D11" s="432"/>
      <c r="E11" s="293"/>
      <c r="F11" s="293"/>
      <c r="G11" s="293"/>
      <c r="H11" s="293"/>
      <c r="I11" s="293"/>
      <c r="J11" s="293"/>
      <c r="K11" s="293"/>
      <c r="L11" s="293"/>
      <c r="M11" s="293"/>
      <c r="N11" s="293"/>
      <c r="O11" s="293"/>
      <c r="P11" s="293"/>
      <c r="Q11" s="293"/>
      <c r="R11" s="293"/>
      <c r="S11" s="293"/>
      <c r="T11" s="293"/>
      <c r="U11" s="293"/>
    </row>
    <row r="12" spans="1:21" s="743" customFormat="1" ht="12.75" customHeight="1">
      <c r="A12" s="844" t="s">
        <v>564</v>
      </c>
      <c r="B12" s="844"/>
      <c r="C12" s="844"/>
      <c r="D12" s="844"/>
      <c r="E12" s="844"/>
      <c r="F12" s="844"/>
      <c r="G12" s="844"/>
      <c r="H12" s="844"/>
      <c r="I12" s="844"/>
      <c r="J12" s="844"/>
      <c r="K12" s="844"/>
      <c r="L12" s="844"/>
      <c r="M12" s="844"/>
      <c r="N12" s="844"/>
      <c r="O12" s="844"/>
      <c r="P12" s="844"/>
      <c r="Q12" s="844"/>
      <c r="R12" s="844"/>
      <c r="S12" s="844"/>
      <c r="T12" s="844"/>
      <c r="U12" s="844"/>
    </row>
    <row r="13" spans="1:21" ht="6" customHeight="1">
      <c r="A13" s="6"/>
      <c r="B13" s="25"/>
      <c r="C13" s="25"/>
      <c r="D13" s="151"/>
      <c r="E13" s="4"/>
      <c r="F13" s="4"/>
      <c r="G13" s="4"/>
      <c r="H13" s="4"/>
      <c r="I13" s="4"/>
      <c r="J13" s="4"/>
      <c r="K13" s="4"/>
      <c r="L13" s="4"/>
      <c r="M13" s="4"/>
      <c r="N13" s="4"/>
      <c r="O13" s="4"/>
      <c r="P13" s="4"/>
      <c r="Q13" s="4"/>
      <c r="R13" s="4"/>
      <c r="S13" s="4"/>
      <c r="T13" s="4"/>
      <c r="U13" s="4"/>
    </row>
    <row r="14" spans="1:21" ht="12.75" customHeight="1">
      <c r="A14" s="776" t="s">
        <v>200</v>
      </c>
      <c r="B14" s="801"/>
      <c r="C14" s="801"/>
      <c r="D14" s="791"/>
      <c r="E14" s="791"/>
      <c r="F14" s="791"/>
      <c r="G14" s="791"/>
      <c r="H14" s="791"/>
      <c r="I14" s="791"/>
      <c r="J14" s="791"/>
      <c r="K14" s="791"/>
      <c r="L14" s="791"/>
      <c r="M14" s="791"/>
      <c r="N14" s="791"/>
      <c r="O14" s="791"/>
      <c r="P14" s="791"/>
      <c r="Q14" s="791"/>
      <c r="R14" s="791"/>
      <c r="S14" s="791"/>
      <c r="T14" s="817"/>
      <c r="U14" s="817"/>
    </row>
    <row r="21" spans="7:8">
      <c r="G21" s="186"/>
      <c r="H21" s="186"/>
    </row>
    <row r="22" spans="7:8">
      <c r="G22" s="186"/>
      <c r="H22" s="186"/>
    </row>
    <row r="23" spans="7:8">
      <c r="G23" s="186"/>
      <c r="H23" s="186"/>
    </row>
  </sheetData>
  <mergeCells count="14">
    <mergeCell ref="K1:N1"/>
    <mergeCell ref="T3:U3"/>
    <mergeCell ref="A14:U14"/>
    <mergeCell ref="A2:U2"/>
    <mergeCell ref="B3:C3"/>
    <mergeCell ref="D3:E3"/>
    <mergeCell ref="F3:G3"/>
    <mergeCell ref="H3:I3"/>
    <mergeCell ref="J3:K3"/>
    <mergeCell ref="L3:M3"/>
    <mergeCell ref="N3:O3"/>
    <mergeCell ref="P3:Q3"/>
    <mergeCell ref="R3:S3"/>
    <mergeCell ref="A12:U1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B28"/>
  <sheetViews>
    <sheetView workbookViewId="0">
      <pane ySplit="4" topLeftCell="A5" activePane="bottomLeft" state="frozen"/>
      <selection activeCell="A17" sqref="A17:XFD18"/>
      <selection pane="bottomLeft" activeCell="AE36" sqref="AE36"/>
    </sheetView>
  </sheetViews>
  <sheetFormatPr defaultColWidth="9.140625" defaultRowHeight="12.75"/>
  <cols>
    <col min="1" max="1" width="6.7109375" style="20" customWidth="1"/>
    <col min="2" max="27" width="4.7109375" style="20" customWidth="1"/>
    <col min="28" max="16384" width="9.140625" style="20"/>
  </cols>
  <sheetData>
    <row r="1" spans="1:28" ht="30" customHeight="1">
      <c r="A1" s="737"/>
      <c r="B1" s="735"/>
      <c r="C1" s="735"/>
      <c r="D1" s="735"/>
      <c r="E1" s="735"/>
      <c r="F1" s="735"/>
      <c r="G1" s="735"/>
      <c r="H1" s="735"/>
      <c r="I1" s="735"/>
      <c r="J1" s="735"/>
      <c r="K1" s="845" t="s">
        <v>354</v>
      </c>
      <c r="L1" s="846"/>
      <c r="M1" s="846"/>
      <c r="N1" s="847"/>
      <c r="O1" s="847"/>
    </row>
    <row r="2" spans="1:28" s="157" customFormat="1">
      <c r="A2" s="803" t="s">
        <v>231</v>
      </c>
      <c r="B2" s="803"/>
      <c r="C2" s="803"/>
      <c r="D2" s="803"/>
      <c r="E2" s="803"/>
      <c r="F2" s="803"/>
      <c r="G2" s="803"/>
      <c r="H2" s="803"/>
      <c r="I2" s="803"/>
      <c r="J2" s="803"/>
      <c r="K2" s="803"/>
      <c r="L2" s="803"/>
      <c r="M2" s="803"/>
      <c r="N2" s="803"/>
      <c r="O2" s="803"/>
      <c r="P2" s="848"/>
      <c r="Q2" s="848"/>
      <c r="R2" s="848"/>
      <c r="S2" s="848"/>
      <c r="T2" s="848"/>
      <c r="U2" s="848"/>
      <c r="V2" s="848"/>
      <c r="W2" s="848"/>
      <c r="X2" s="848"/>
      <c r="Y2" s="848"/>
      <c r="Z2" s="848"/>
      <c r="AA2" s="848"/>
    </row>
    <row r="3" spans="1:28" ht="87" customHeight="1">
      <c r="A3" s="157"/>
      <c r="B3" s="779" t="s">
        <v>232</v>
      </c>
      <c r="C3" s="779"/>
      <c r="D3" s="779" t="s">
        <v>233</v>
      </c>
      <c r="E3" s="779"/>
      <c r="F3" s="779" t="s">
        <v>234</v>
      </c>
      <c r="G3" s="779"/>
      <c r="H3" s="779" t="s">
        <v>235</v>
      </c>
      <c r="I3" s="779"/>
      <c r="J3" s="779" t="s">
        <v>236</v>
      </c>
      <c r="K3" s="779"/>
      <c r="L3" s="779" t="s">
        <v>237</v>
      </c>
      <c r="M3" s="779"/>
      <c r="N3" s="779" t="s">
        <v>238</v>
      </c>
      <c r="O3" s="779"/>
      <c r="P3" s="779" t="s">
        <v>239</v>
      </c>
      <c r="Q3" s="779"/>
      <c r="R3" s="779" t="s">
        <v>240</v>
      </c>
      <c r="S3" s="779"/>
      <c r="T3" s="779" t="s">
        <v>241</v>
      </c>
      <c r="U3" s="779"/>
      <c r="V3" s="779" t="s">
        <v>242</v>
      </c>
      <c r="W3" s="779"/>
      <c r="X3" s="779" t="s">
        <v>243</v>
      </c>
      <c r="Y3" s="779"/>
      <c r="Z3" s="779" t="s">
        <v>244</v>
      </c>
      <c r="AA3" s="779"/>
    </row>
    <row r="4" spans="1:28">
      <c r="A4" s="131" t="s">
        <v>40</v>
      </c>
      <c r="B4" s="734" t="s">
        <v>186</v>
      </c>
      <c r="C4" s="734" t="s">
        <v>187</v>
      </c>
      <c r="D4" s="734" t="s">
        <v>186</v>
      </c>
      <c r="E4" s="734" t="s">
        <v>187</v>
      </c>
      <c r="F4" s="734" t="s">
        <v>186</v>
      </c>
      <c r="G4" s="734" t="s">
        <v>187</v>
      </c>
      <c r="H4" s="734" t="s">
        <v>186</v>
      </c>
      <c r="I4" s="734" t="s">
        <v>187</v>
      </c>
      <c r="J4" s="734" t="s">
        <v>186</v>
      </c>
      <c r="K4" s="734" t="s">
        <v>187</v>
      </c>
      <c r="L4" s="734" t="s">
        <v>186</v>
      </c>
      <c r="M4" s="734" t="s">
        <v>187</v>
      </c>
      <c r="N4" s="734" t="s">
        <v>186</v>
      </c>
      <c r="O4" s="734" t="s">
        <v>187</v>
      </c>
      <c r="P4" s="734" t="s">
        <v>186</v>
      </c>
      <c r="Q4" s="734" t="s">
        <v>187</v>
      </c>
      <c r="R4" s="734" t="s">
        <v>186</v>
      </c>
      <c r="S4" s="734" t="s">
        <v>187</v>
      </c>
      <c r="T4" s="734" t="s">
        <v>186</v>
      </c>
      <c r="U4" s="734" t="s">
        <v>187</v>
      </c>
      <c r="V4" s="734" t="s">
        <v>186</v>
      </c>
      <c r="W4" s="734" t="s">
        <v>187</v>
      </c>
      <c r="X4" s="734" t="s">
        <v>186</v>
      </c>
      <c r="Y4" s="734" t="s">
        <v>187</v>
      </c>
      <c r="Z4" s="734" t="s">
        <v>186</v>
      </c>
      <c r="AA4" s="734" t="s">
        <v>187</v>
      </c>
    </row>
    <row r="5" spans="1:28" ht="6" customHeight="1">
      <c r="A5" s="301"/>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row>
    <row r="6" spans="1:28" ht="15" customHeight="1">
      <c r="A6" s="737">
        <v>1995</v>
      </c>
      <c r="B6" s="132">
        <v>19.411352487736501</v>
      </c>
      <c r="C6" s="132">
        <v>29.768467475192899</v>
      </c>
      <c r="D6" s="132">
        <v>16.398037841625801</v>
      </c>
      <c r="E6" s="132">
        <v>11.204996326230701</v>
      </c>
      <c r="F6" s="133">
        <v>10.126138752627901</v>
      </c>
      <c r="G6" s="133">
        <v>9.8860712973171605</v>
      </c>
      <c r="H6" s="133">
        <v>11.948142957252999</v>
      </c>
      <c r="I6" s="133">
        <v>14.075707460492501</v>
      </c>
      <c r="J6" s="133">
        <v>20.882971268395199</v>
      </c>
      <c r="K6" s="133">
        <v>20.433664094083099</v>
      </c>
      <c r="L6" s="133">
        <v>8.7596355991590809</v>
      </c>
      <c r="M6" s="133">
        <v>13.744946710768099</v>
      </c>
      <c r="N6" s="133">
        <v>8.8647512263489805</v>
      </c>
      <c r="O6" s="133">
        <v>16.611539875045899</v>
      </c>
      <c r="P6" s="133">
        <v>3.4337771548703602</v>
      </c>
      <c r="Q6" s="133">
        <v>2.49908122013965</v>
      </c>
      <c r="R6" s="133">
        <v>6.8325157673440797</v>
      </c>
      <c r="S6" s="133">
        <v>8.4864070536370306</v>
      </c>
      <c r="T6" s="133">
        <v>8.5494043447792603</v>
      </c>
      <c r="U6" s="133">
        <v>8.1190301249081607</v>
      </c>
      <c r="V6" s="133">
        <v>8.4121976866456407</v>
      </c>
      <c r="W6" s="133">
        <v>8.8537839823659095</v>
      </c>
      <c r="X6" s="132">
        <v>1.29642606867554</v>
      </c>
      <c r="Y6" s="132">
        <v>0.918779860345461</v>
      </c>
      <c r="Z6" s="132">
        <v>8.5143658023826205</v>
      </c>
      <c r="AA6" s="132">
        <v>5.1451672179345804</v>
      </c>
      <c r="AB6" s="34"/>
    </row>
    <row r="7" spans="1:28" ht="15" customHeight="1">
      <c r="A7" s="737">
        <v>1996</v>
      </c>
      <c r="B7" s="132">
        <v>19.909208819714699</v>
      </c>
      <c r="C7" s="132">
        <v>28.503239004432299</v>
      </c>
      <c r="D7" s="132">
        <v>16.828793774319099</v>
      </c>
      <c r="E7" s="132">
        <v>11.5581316058643</v>
      </c>
      <c r="F7" s="133">
        <v>12.3540856031128</v>
      </c>
      <c r="G7" s="133">
        <v>10.9140518417462</v>
      </c>
      <c r="H7" s="133">
        <v>12.1271076523995</v>
      </c>
      <c r="I7" s="133">
        <v>14.0859481582538</v>
      </c>
      <c r="J7" s="133">
        <v>20.564385338955599</v>
      </c>
      <c r="K7" s="133">
        <v>19.611186903137799</v>
      </c>
      <c r="L7" s="133">
        <v>9.6010379500486493</v>
      </c>
      <c r="M7" s="133">
        <v>14.699863574351999</v>
      </c>
      <c r="N7" s="133">
        <v>9.2118066818034396</v>
      </c>
      <c r="O7" s="133">
        <v>18.553888130968598</v>
      </c>
      <c r="P7" s="133">
        <v>2.9182879377431901</v>
      </c>
      <c r="Q7" s="133">
        <v>1.97817189631651</v>
      </c>
      <c r="R7" s="133">
        <v>7.1683425235160598</v>
      </c>
      <c r="S7" s="133">
        <v>7.2305593451568901</v>
      </c>
      <c r="T7" s="133">
        <v>9.17639429312581</v>
      </c>
      <c r="U7" s="133">
        <v>7.8077054210705796</v>
      </c>
      <c r="V7" s="133">
        <v>8.9494163424124498</v>
      </c>
      <c r="W7" s="133">
        <v>8.5607094133697093</v>
      </c>
      <c r="X7" s="132">
        <v>2.01037613488975</v>
      </c>
      <c r="Y7" s="132">
        <v>1.0231923601637101</v>
      </c>
      <c r="Z7" s="132">
        <v>9.17639429312581</v>
      </c>
      <c r="AA7" s="132">
        <v>5.6957708049113203</v>
      </c>
      <c r="AB7" s="34"/>
    </row>
    <row r="8" spans="1:28" ht="15" customHeight="1">
      <c r="A8" s="737">
        <v>1997</v>
      </c>
      <c r="B8" s="132">
        <v>19.958634953464301</v>
      </c>
      <c r="C8" s="132">
        <v>29.704397981254498</v>
      </c>
      <c r="D8" s="132">
        <v>16.7528438469493</v>
      </c>
      <c r="E8" s="132">
        <v>11.3193943763518</v>
      </c>
      <c r="F8" s="133">
        <v>12.965517241379301</v>
      </c>
      <c r="G8" s="133">
        <v>13.667508113956</v>
      </c>
      <c r="H8" s="133">
        <v>13.753877973112701</v>
      </c>
      <c r="I8" s="133">
        <v>12.941600576784399</v>
      </c>
      <c r="J8" s="133">
        <v>19.9241640813513</v>
      </c>
      <c r="K8" s="133">
        <v>19.286229271809699</v>
      </c>
      <c r="L8" s="133">
        <v>9.7241379310344804</v>
      </c>
      <c r="M8" s="133">
        <v>16.654650324441199</v>
      </c>
      <c r="N8" s="133">
        <v>8.4137931034482794</v>
      </c>
      <c r="O8" s="133">
        <v>18.024513338139901</v>
      </c>
      <c r="P8" s="133">
        <v>3.27586206896552</v>
      </c>
      <c r="Q8" s="133">
        <v>2.5604038946988799</v>
      </c>
      <c r="R8" s="133">
        <v>7.1354705274043404</v>
      </c>
      <c r="S8" s="133">
        <v>8.1500180310133405</v>
      </c>
      <c r="T8" s="133">
        <v>7.6870044812133704</v>
      </c>
      <c r="U8" s="133">
        <v>7.8226387887527</v>
      </c>
      <c r="V8" s="133">
        <v>8.2730093071354691</v>
      </c>
      <c r="W8" s="133">
        <v>9.4482509917057307</v>
      </c>
      <c r="X8" s="132">
        <v>2.0689655172413799</v>
      </c>
      <c r="Y8" s="132">
        <v>1.7303532804614301</v>
      </c>
      <c r="Z8" s="132">
        <v>8.7211306446053101</v>
      </c>
      <c r="AA8" s="132">
        <v>5.0468637346791603</v>
      </c>
      <c r="AB8" s="34"/>
    </row>
    <row r="9" spans="1:28" ht="15" customHeight="1">
      <c r="A9" s="737">
        <v>1998</v>
      </c>
      <c r="B9" s="132">
        <v>21.813637986433399</v>
      </c>
      <c r="C9" s="132">
        <v>29.912911775842499</v>
      </c>
      <c r="D9" s="132">
        <v>17.678571428571399</v>
      </c>
      <c r="E9" s="132">
        <v>12.566237698713101</v>
      </c>
      <c r="F9" s="133">
        <v>12.285714285714301</v>
      </c>
      <c r="G9" s="133">
        <v>9.5003785011355006</v>
      </c>
      <c r="H9" s="133">
        <v>15.6071428571429</v>
      </c>
      <c r="I9" s="133">
        <v>15.215745647236901</v>
      </c>
      <c r="J9" s="133">
        <v>21.964285714285701</v>
      </c>
      <c r="K9" s="133">
        <v>21.469140477092001</v>
      </c>
      <c r="L9" s="133">
        <v>9.8571428571428594</v>
      </c>
      <c r="M9" s="133">
        <v>14.118092354277101</v>
      </c>
      <c r="N9" s="133">
        <v>9.6071428571428594</v>
      </c>
      <c r="O9" s="133">
        <v>18.925056775170301</v>
      </c>
      <c r="P9" s="133">
        <v>2.5348089967868601</v>
      </c>
      <c r="Q9" s="133">
        <v>1.5518546555639701</v>
      </c>
      <c r="R9" s="133">
        <v>4.8214285714285703</v>
      </c>
      <c r="S9" s="133">
        <v>6.2831188493565504</v>
      </c>
      <c r="T9" s="133">
        <v>8.25</v>
      </c>
      <c r="U9" s="133">
        <v>9.4246782740348198</v>
      </c>
      <c r="V9" s="133">
        <v>9.6785714285714306</v>
      </c>
      <c r="W9" s="133">
        <v>11.018553578190099</v>
      </c>
      <c r="X9" s="132">
        <v>2.21428571428571</v>
      </c>
      <c r="Y9" s="132">
        <v>2.30973116243847</v>
      </c>
      <c r="Z9" s="132">
        <v>8.3571428571428594</v>
      </c>
      <c r="AA9" s="132">
        <v>4.9962149886449696</v>
      </c>
      <c r="AB9" s="34"/>
    </row>
    <row r="10" spans="1:28" ht="15" customHeight="1">
      <c r="A10" s="737">
        <v>1999</v>
      </c>
      <c r="B10" s="132">
        <v>22.0472440944882</v>
      </c>
      <c r="C10" s="132">
        <v>28.787276341948299</v>
      </c>
      <c r="D10" s="132">
        <v>18.935133108361502</v>
      </c>
      <c r="E10" s="132">
        <v>12.8031809145129</v>
      </c>
      <c r="F10" s="133">
        <v>12.743628185906999</v>
      </c>
      <c r="G10" s="133">
        <v>11.888667992047701</v>
      </c>
      <c r="H10" s="133">
        <v>13.9857517810274</v>
      </c>
      <c r="I10" s="133">
        <v>14.870775347912501</v>
      </c>
      <c r="J10" s="133">
        <v>20.7349081364829</v>
      </c>
      <c r="K10" s="133">
        <v>20.477137176938399</v>
      </c>
      <c r="L10" s="133">
        <v>8.32395950506187</v>
      </c>
      <c r="M10" s="133">
        <v>14.393638170974199</v>
      </c>
      <c r="N10" s="133">
        <v>10.832083958021</v>
      </c>
      <c r="O10" s="133">
        <v>17.495029821073601</v>
      </c>
      <c r="P10" s="133">
        <v>2.54872563718141</v>
      </c>
      <c r="Q10" s="133">
        <v>2.3459244532803201</v>
      </c>
      <c r="R10" s="133">
        <v>6.4467766116941503</v>
      </c>
      <c r="S10" s="133">
        <v>6.9184890656063596</v>
      </c>
      <c r="T10" s="133">
        <v>9.7112860892388504</v>
      </c>
      <c r="U10" s="133">
        <v>8.5487077534791194</v>
      </c>
      <c r="V10" s="133">
        <v>10.71964017991</v>
      </c>
      <c r="W10" s="133">
        <v>10.2625298329356</v>
      </c>
      <c r="X10" s="132">
        <v>2.8871391076115498</v>
      </c>
      <c r="Y10" s="132">
        <v>2.8230616302186902</v>
      </c>
      <c r="Z10" s="132">
        <v>9.8575712143928005</v>
      </c>
      <c r="AA10" s="132">
        <v>4.4532803180914504</v>
      </c>
      <c r="AB10" s="34"/>
    </row>
    <row r="11" spans="1:28" ht="15" customHeight="1">
      <c r="A11" s="737">
        <v>2000</v>
      </c>
      <c r="B11" s="132">
        <v>19.749810462471601</v>
      </c>
      <c r="C11" s="132">
        <v>31.7507418397626</v>
      </c>
      <c r="D11" s="132">
        <v>17.8544351781653</v>
      </c>
      <c r="E11" s="132">
        <v>13.649851632047501</v>
      </c>
      <c r="F11" s="133">
        <v>12.5521425862723</v>
      </c>
      <c r="G11" s="133">
        <v>12.0178041543027</v>
      </c>
      <c r="H11" s="133">
        <v>14.556482183472299</v>
      </c>
      <c r="I11" s="133">
        <v>16.0296846011132</v>
      </c>
      <c r="J11" s="133">
        <v>21.607278241091699</v>
      </c>
      <c r="K11" s="133">
        <v>25.037091988130602</v>
      </c>
      <c r="L11" s="133">
        <v>8.8669950738916299</v>
      </c>
      <c r="M11" s="133">
        <v>17.544510385756698</v>
      </c>
      <c r="N11" s="133">
        <v>9.7459233978005297</v>
      </c>
      <c r="O11" s="133">
        <v>21.2908011869436</v>
      </c>
      <c r="P11" s="133">
        <v>1.9711902956785401</v>
      </c>
      <c r="Q11" s="133">
        <v>2.1521335807050099</v>
      </c>
      <c r="R11" s="133">
        <v>5.6460780598711597</v>
      </c>
      <c r="S11" s="133">
        <v>7.0103857566765599</v>
      </c>
      <c r="T11" s="133">
        <v>9.2115238817285796</v>
      </c>
      <c r="U11" s="133">
        <v>7.5296735905044496</v>
      </c>
      <c r="V11" s="133">
        <v>10.0454890068234</v>
      </c>
      <c r="W11" s="133">
        <v>9.7959183673469408</v>
      </c>
      <c r="X11" s="132">
        <v>4.0181956027293397</v>
      </c>
      <c r="Y11" s="132">
        <v>2.9302670623145399</v>
      </c>
      <c r="Z11" s="132">
        <v>9.5526914329037105</v>
      </c>
      <c r="AA11" s="132">
        <v>5.4896142433234401</v>
      </c>
      <c r="AB11" s="34"/>
    </row>
    <row r="12" spans="1:28" ht="15" customHeight="1">
      <c r="A12" s="737">
        <v>2001</v>
      </c>
      <c r="B12" s="132">
        <v>21.669626998223801</v>
      </c>
      <c r="C12" s="132">
        <v>30.2710843373494</v>
      </c>
      <c r="D12" s="132">
        <v>20</v>
      </c>
      <c r="E12" s="132">
        <v>13.5</v>
      </c>
      <c r="F12" s="133">
        <v>13.392539964476001</v>
      </c>
      <c r="G12" s="133">
        <v>12.7587504704554</v>
      </c>
      <c r="H12" s="133">
        <v>14.7727272727273</v>
      </c>
      <c r="I12" s="133">
        <v>17.011667293940501</v>
      </c>
      <c r="J12" s="133">
        <v>22.301136363636399</v>
      </c>
      <c r="K12" s="133">
        <v>23.192771084337299</v>
      </c>
      <c r="L12" s="133">
        <v>8.9488636363636402</v>
      </c>
      <c r="M12" s="133">
        <v>15.060240963855399</v>
      </c>
      <c r="N12" s="133">
        <v>8.8099467140319696</v>
      </c>
      <c r="O12" s="133">
        <v>17.877305231464099</v>
      </c>
      <c r="P12" s="133">
        <v>2.4511545293072801</v>
      </c>
      <c r="Q12" s="133">
        <v>1.8448795180722899</v>
      </c>
      <c r="R12" s="133">
        <v>5.5062166962699797</v>
      </c>
      <c r="S12" s="133">
        <v>6.6992849077907399</v>
      </c>
      <c r="T12" s="133">
        <v>8.7033747779751298</v>
      </c>
      <c r="U12" s="133">
        <v>9.4091080165600296</v>
      </c>
      <c r="V12" s="133">
        <v>10.3019538188277</v>
      </c>
      <c r="W12" s="133">
        <v>12.118931125329301</v>
      </c>
      <c r="X12" s="132">
        <v>2.9484902309058598</v>
      </c>
      <c r="Y12" s="132">
        <v>3.9518253669552101</v>
      </c>
      <c r="Z12" s="132">
        <v>9.2007104795737096</v>
      </c>
      <c r="AA12" s="132">
        <v>5.1938276251411404</v>
      </c>
    </row>
    <row r="13" spans="1:28" ht="15" customHeight="1">
      <c r="A13" s="737">
        <v>2002</v>
      </c>
      <c r="B13" s="132">
        <v>19.8505869797225</v>
      </c>
      <c r="C13" s="132">
        <v>29.084720121028699</v>
      </c>
      <c r="D13" s="132">
        <v>16.607396870554801</v>
      </c>
      <c r="E13" s="132">
        <v>12.670196671709499</v>
      </c>
      <c r="F13" s="133">
        <v>11.5972963358236</v>
      </c>
      <c r="G13" s="133">
        <v>11.7290957245554</v>
      </c>
      <c r="H13" s="133">
        <v>13.691322901849199</v>
      </c>
      <c r="I13" s="133">
        <v>16.950435111615601</v>
      </c>
      <c r="J13" s="133">
        <v>19.985775248933098</v>
      </c>
      <c r="K13" s="133">
        <v>23.571698827090401</v>
      </c>
      <c r="L13" s="133">
        <v>8.8549075391180594</v>
      </c>
      <c r="M13" s="133">
        <v>15.020809685962901</v>
      </c>
      <c r="N13" s="133">
        <v>8.3570412517780905</v>
      </c>
      <c r="O13" s="133">
        <v>17.101778282255001</v>
      </c>
      <c r="P13" s="133">
        <v>2.80938833570413</v>
      </c>
      <c r="Q13" s="133">
        <v>1.85325264750378</v>
      </c>
      <c r="R13" s="133">
        <v>5.4765291607396902</v>
      </c>
      <c r="S13" s="133">
        <v>5.9780552402572802</v>
      </c>
      <c r="T13" s="133">
        <v>8.0014224751066898</v>
      </c>
      <c r="U13" s="133">
        <v>7.9076806659099503</v>
      </c>
      <c r="V13" s="133">
        <v>9.6728307254622994</v>
      </c>
      <c r="W13" s="133">
        <v>11.8092354277063</v>
      </c>
      <c r="X13" s="132">
        <v>2.0981507823613099</v>
      </c>
      <c r="Y13" s="132">
        <v>3.6322360953462001</v>
      </c>
      <c r="Z13" s="132">
        <v>8.4667378157239401</v>
      </c>
      <c r="AA13" s="132">
        <v>4.6520423600605101</v>
      </c>
      <c r="AB13" s="34"/>
    </row>
    <row r="14" spans="1:28" ht="15" customHeight="1">
      <c r="A14" s="737">
        <v>2003</v>
      </c>
      <c r="B14" s="132">
        <v>16.933382954968401</v>
      </c>
      <c r="C14" s="132">
        <v>27.629025999223899</v>
      </c>
      <c r="D14" s="132">
        <v>14.216598436918501</v>
      </c>
      <c r="E14" s="132">
        <v>11.486224291812199</v>
      </c>
      <c r="F14" s="133">
        <v>11.086309523809501</v>
      </c>
      <c r="G14" s="133">
        <v>11.5295031055901</v>
      </c>
      <c r="H14" s="133">
        <v>11.9791666666667</v>
      </c>
      <c r="I14" s="133">
        <v>13.5481366459627</v>
      </c>
      <c r="J14" s="133">
        <v>17.938221064384098</v>
      </c>
      <c r="K14" s="133">
        <v>19.635234769111399</v>
      </c>
      <c r="L14" s="133">
        <v>7.6293263863044301</v>
      </c>
      <c r="M14" s="133">
        <v>14.4741948001552</v>
      </c>
      <c r="N14" s="133">
        <v>7.7380952380952399</v>
      </c>
      <c r="O14" s="133">
        <v>17.656189367481598</v>
      </c>
      <c r="P14" s="133">
        <v>2.3446222553033098</v>
      </c>
      <c r="Q14" s="133">
        <v>1.6686069072565</v>
      </c>
      <c r="R14" s="133">
        <v>4.7991071428571397</v>
      </c>
      <c r="S14" s="133">
        <v>6.0947204968944098</v>
      </c>
      <c r="T14" s="133">
        <v>7.7037588388537399</v>
      </c>
      <c r="U14" s="133">
        <v>7.4893286767559202</v>
      </c>
      <c r="V14" s="133">
        <v>8.7425595238095202</v>
      </c>
      <c r="W14" s="133">
        <v>10.7531055900621</v>
      </c>
      <c r="X14" s="132">
        <v>2.4190547078526201</v>
      </c>
      <c r="Y14" s="132">
        <v>3.1431897555296899</v>
      </c>
      <c r="Z14" s="132">
        <v>6.8850018608113102</v>
      </c>
      <c r="AA14" s="132">
        <v>4.1133100504462599</v>
      </c>
      <c r="AB14" s="34"/>
    </row>
    <row r="15" spans="1:28" ht="15" customHeight="1">
      <c r="A15" s="737">
        <v>2004</v>
      </c>
      <c r="B15" s="132">
        <v>16.869627507163301</v>
      </c>
      <c r="C15" s="132">
        <v>27.445755614769698</v>
      </c>
      <c r="D15" s="132">
        <v>13.5028653295129</v>
      </c>
      <c r="E15" s="132">
        <v>11.343738104301501</v>
      </c>
      <c r="F15" s="133">
        <v>9.3481375358166208</v>
      </c>
      <c r="G15" s="133">
        <v>11.4198705748002</v>
      </c>
      <c r="H15" s="133">
        <v>11.640401146131801</v>
      </c>
      <c r="I15" s="133">
        <v>15.645222687476201</v>
      </c>
      <c r="J15" s="133">
        <v>15.7951289398281</v>
      </c>
      <c r="K15" s="133">
        <v>19.954303122620001</v>
      </c>
      <c r="L15" s="133">
        <v>7.0916905444126099</v>
      </c>
      <c r="M15" s="133">
        <v>13.9269406392694</v>
      </c>
      <c r="N15" s="133">
        <v>8.0587392550143306</v>
      </c>
      <c r="O15" s="133">
        <v>18.2406702208682</v>
      </c>
      <c r="P15" s="133">
        <v>2.2922636103151901</v>
      </c>
      <c r="Q15" s="133">
        <v>1.4840182648401801</v>
      </c>
      <c r="R15" s="133">
        <v>4.6936581870297402</v>
      </c>
      <c r="S15" s="133">
        <v>5.5196041111534102</v>
      </c>
      <c r="T15" s="133">
        <v>7.0891514500537101</v>
      </c>
      <c r="U15" s="133">
        <v>8.2603730491054392</v>
      </c>
      <c r="V15" s="133">
        <v>8.3452722063037292</v>
      </c>
      <c r="W15" s="133">
        <v>11.6102017510468</v>
      </c>
      <c r="X15" s="132">
        <v>2.18403150733978</v>
      </c>
      <c r="Y15" s="132">
        <v>4.1872858774267199</v>
      </c>
      <c r="Z15" s="132">
        <v>6.4111747851002896</v>
      </c>
      <c r="AA15" s="132">
        <v>4.7963456414160603</v>
      </c>
      <c r="AB15" s="34"/>
    </row>
    <row r="16" spans="1:28" ht="15" customHeight="1">
      <c r="A16" s="737">
        <v>2005</v>
      </c>
      <c r="B16" s="132">
        <v>17.623833452979198</v>
      </c>
      <c r="C16" s="132">
        <v>26.669195751138101</v>
      </c>
      <c r="D16" s="132">
        <v>14.070351758794001</v>
      </c>
      <c r="E16" s="132">
        <v>12.068311195445901</v>
      </c>
      <c r="F16" s="133">
        <v>10.7681263460158</v>
      </c>
      <c r="G16" s="133">
        <v>11.6508538899431</v>
      </c>
      <c r="H16" s="133">
        <v>9.7989949748743701</v>
      </c>
      <c r="I16" s="133">
        <v>15.597722960151801</v>
      </c>
      <c r="J16" s="133">
        <v>16.475233309404199</v>
      </c>
      <c r="K16" s="133">
        <v>18.406072106261899</v>
      </c>
      <c r="L16" s="133">
        <v>8.0430879712746908</v>
      </c>
      <c r="M16" s="133">
        <v>14.6489563567362</v>
      </c>
      <c r="N16" s="133">
        <v>7.50179468772434</v>
      </c>
      <c r="O16" s="133">
        <v>16.812144212523702</v>
      </c>
      <c r="P16" s="133">
        <v>2.0100502512562799</v>
      </c>
      <c r="Q16" s="133">
        <v>1.55597722960152</v>
      </c>
      <c r="R16" s="133">
        <v>4.1995692749461604</v>
      </c>
      <c r="S16" s="133">
        <v>6.0341555977229602</v>
      </c>
      <c r="T16" s="133">
        <v>7.64536970567121</v>
      </c>
      <c r="U16" s="133">
        <v>8.1214421252371896</v>
      </c>
      <c r="V16" s="133">
        <v>9.5836324479540593</v>
      </c>
      <c r="W16" s="133">
        <v>11.4990512333966</v>
      </c>
      <c r="X16" s="132">
        <v>1.8664752333093999</v>
      </c>
      <c r="Y16" s="132">
        <v>3.7950664136622398</v>
      </c>
      <c r="Z16" s="132">
        <v>6.78391959798995</v>
      </c>
      <c r="AA16" s="132">
        <v>4.7438330170778</v>
      </c>
      <c r="AB16" s="34"/>
    </row>
    <row r="17" spans="1:28" ht="15" customHeight="1">
      <c r="A17" s="737">
        <v>2006</v>
      </c>
      <c r="B17" s="132">
        <v>15.8435401027262</v>
      </c>
      <c r="C17" s="132">
        <v>28.079635006221501</v>
      </c>
      <c r="D17" s="132">
        <v>14.500197550375299</v>
      </c>
      <c r="E17" s="132">
        <v>11.9867274989631</v>
      </c>
      <c r="F17" s="133">
        <v>9.0873172659028096</v>
      </c>
      <c r="G17" s="133">
        <v>11.406055578598099</v>
      </c>
      <c r="H17" s="133">
        <v>9.8380086922165209</v>
      </c>
      <c r="I17" s="133">
        <v>14.149377593361001</v>
      </c>
      <c r="J17" s="133">
        <v>14.105096799683899</v>
      </c>
      <c r="K17" s="133">
        <v>19.079220240564101</v>
      </c>
      <c r="L17" s="133">
        <v>6.67456556082149</v>
      </c>
      <c r="M17" s="133">
        <v>15.062240663900401</v>
      </c>
      <c r="N17" s="133">
        <v>7.5464243382062399</v>
      </c>
      <c r="O17" s="133">
        <v>17.7519701368727</v>
      </c>
      <c r="P17" s="133">
        <v>2.2520742789411301</v>
      </c>
      <c r="Q17" s="133">
        <v>1.6175860638739099</v>
      </c>
      <c r="R17" s="133">
        <v>3.83247728170684</v>
      </c>
      <c r="S17" s="133">
        <v>6.0970551638324304</v>
      </c>
      <c r="T17" s="133">
        <v>7.3122529644268797</v>
      </c>
      <c r="U17" s="133">
        <v>7.9253112033194997</v>
      </c>
      <c r="V17" s="133">
        <v>8.4551560647965207</v>
      </c>
      <c r="W17" s="133">
        <v>10.618000829531301</v>
      </c>
      <c r="X17" s="132">
        <v>2.6866851047017</v>
      </c>
      <c r="Y17" s="132">
        <v>3.8589211618257302</v>
      </c>
      <c r="Z17" s="132">
        <v>6.4006321612011101</v>
      </c>
      <c r="AA17" s="132">
        <v>4.3965159684778099</v>
      </c>
      <c r="AB17" s="34"/>
    </row>
    <row r="18" spans="1:28" ht="15" customHeight="1">
      <c r="A18" s="737">
        <v>2007</v>
      </c>
      <c r="B18" s="132">
        <v>15.2610441767068</v>
      </c>
      <c r="C18" s="132">
        <v>25.456665371162099</v>
      </c>
      <c r="D18" s="132">
        <v>13.0704636728733</v>
      </c>
      <c r="E18" s="132">
        <v>7.5816485225505401</v>
      </c>
      <c r="F18" s="133">
        <v>8.1416575392479</v>
      </c>
      <c r="G18" s="133">
        <v>11.702954898911401</v>
      </c>
      <c r="H18" s="133">
        <v>10.2227090178897</v>
      </c>
      <c r="I18" s="133">
        <v>15.9020217729393</v>
      </c>
      <c r="J18" s="133">
        <v>13.472070098576101</v>
      </c>
      <c r="K18" s="133">
        <v>19.867807153965799</v>
      </c>
      <c r="L18" s="133">
        <v>7.0463672873311403</v>
      </c>
      <c r="M18" s="133">
        <v>15.1632970451011</v>
      </c>
      <c r="N18" s="133">
        <v>6.6447608616283302</v>
      </c>
      <c r="O18" s="133">
        <v>17.029548989113501</v>
      </c>
      <c r="P18" s="133">
        <v>1.4233576642335799</v>
      </c>
      <c r="Q18" s="133">
        <v>1.67185069984448</v>
      </c>
      <c r="R18" s="133">
        <v>3.5779481562614102</v>
      </c>
      <c r="S18" s="133">
        <v>5.7176196032672104</v>
      </c>
      <c r="T18" s="133">
        <v>6.93683826213947</v>
      </c>
      <c r="U18" s="133">
        <v>7.6594090202177298</v>
      </c>
      <c r="V18" s="133">
        <v>8.0321285140562306</v>
      </c>
      <c r="W18" s="133">
        <v>11.201866977829599</v>
      </c>
      <c r="X18" s="132">
        <v>2.59218692953633</v>
      </c>
      <c r="Y18" s="132">
        <v>4.51010886469673</v>
      </c>
      <c r="Z18" s="132">
        <v>5.7320189850310301</v>
      </c>
      <c r="AA18" s="132">
        <v>4.2768273716951803</v>
      </c>
      <c r="AB18" s="34"/>
    </row>
    <row r="19" spans="1:28" ht="15" customHeight="1">
      <c r="A19" s="737">
        <v>2008</v>
      </c>
      <c r="B19" s="132">
        <v>16.295707472178101</v>
      </c>
      <c r="C19" s="132">
        <v>26.5177065767285</v>
      </c>
      <c r="D19" s="132">
        <v>12.723658051689901</v>
      </c>
      <c r="E19" s="132">
        <v>8.1365935919055694</v>
      </c>
      <c r="F19" s="133">
        <v>9.3041749502982096</v>
      </c>
      <c r="G19" s="133">
        <v>12.557943531394899</v>
      </c>
      <c r="H19" s="133">
        <v>10.337972166998</v>
      </c>
      <c r="I19" s="133">
        <v>17.193426042983599</v>
      </c>
      <c r="J19" s="133">
        <v>14.4276629570747</v>
      </c>
      <c r="K19" s="133">
        <v>23.440134907251299</v>
      </c>
      <c r="L19" s="133">
        <v>7.7932405566600398</v>
      </c>
      <c r="M19" s="133">
        <v>16.779089376053999</v>
      </c>
      <c r="N19" s="133">
        <v>7.7534791252485098</v>
      </c>
      <c r="O19" s="133">
        <v>19.898819561551399</v>
      </c>
      <c r="P19" s="133">
        <v>1.9880715705765399</v>
      </c>
      <c r="Q19" s="133">
        <v>2.1491782553729499</v>
      </c>
      <c r="R19" s="133">
        <v>4.0159045725646099</v>
      </c>
      <c r="S19" s="133">
        <v>7.0826306913996602</v>
      </c>
      <c r="T19" s="133">
        <v>6.3643595863166302</v>
      </c>
      <c r="U19" s="133">
        <v>8.0067425200168607</v>
      </c>
      <c r="V19" s="133">
        <v>8.5884691848906591</v>
      </c>
      <c r="W19" s="133">
        <v>12.478920741989899</v>
      </c>
      <c r="X19" s="132">
        <v>2.3061630218687901</v>
      </c>
      <c r="Y19" s="132">
        <v>4.5090602612726496</v>
      </c>
      <c r="Z19" s="132">
        <v>6.20278330019881</v>
      </c>
      <c r="AA19" s="132">
        <v>5.3119730185497502</v>
      </c>
      <c r="AB19" s="34"/>
    </row>
    <row r="20" spans="1:28" ht="15" customHeight="1">
      <c r="A20" s="737">
        <v>2009</v>
      </c>
      <c r="B20" s="132">
        <v>17.153558052434501</v>
      </c>
      <c r="C20" s="132">
        <v>25.500982318271099</v>
      </c>
      <c r="D20" s="132">
        <v>13.5955056179775</v>
      </c>
      <c r="E20" s="132">
        <v>7.2691552062868396</v>
      </c>
      <c r="F20" s="133">
        <v>11.0861423220974</v>
      </c>
      <c r="G20" s="133">
        <v>13.6345776031434</v>
      </c>
      <c r="H20" s="133">
        <v>12.2517796927688</v>
      </c>
      <c r="I20" s="133">
        <v>16.732128829536499</v>
      </c>
      <c r="J20" s="133">
        <v>15.5863619333084</v>
      </c>
      <c r="K20" s="133">
        <v>22.7808326787117</v>
      </c>
      <c r="L20" s="133">
        <v>8.2397003745318305</v>
      </c>
      <c r="M20" s="133">
        <v>15.9858601728201</v>
      </c>
      <c r="N20" s="133">
        <v>8.7298613713001103</v>
      </c>
      <c r="O20" s="133">
        <v>18.421052631578899</v>
      </c>
      <c r="P20" s="133">
        <v>1.7234919445485199</v>
      </c>
      <c r="Q20" s="133">
        <v>1.7681728880157199</v>
      </c>
      <c r="R20" s="133">
        <v>4.7958036717871897</v>
      </c>
      <c r="S20" s="133">
        <v>6.7190569744597299</v>
      </c>
      <c r="T20" s="133">
        <v>7.45318352059925</v>
      </c>
      <c r="U20" s="133">
        <v>8.8408644400785796</v>
      </c>
      <c r="V20" s="133">
        <v>9.6290745597602108</v>
      </c>
      <c r="W20" s="133">
        <v>11.9402985074627</v>
      </c>
      <c r="X20" s="132">
        <v>2.6591760299625502</v>
      </c>
      <c r="Y20" s="132">
        <v>4.5954438334642598</v>
      </c>
      <c r="Z20" s="132">
        <v>6.8939677781940798</v>
      </c>
      <c r="AA20" s="132">
        <v>4.7525530243519203</v>
      </c>
      <c r="AB20" s="34"/>
    </row>
    <row r="21" spans="1:28" ht="15" customHeight="1">
      <c r="A21" s="737">
        <v>2010</v>
      </c>
      <c r="B21" s="132">
        <v>13.975903614457801</v>
      </c>
      <c r="C21" s="132">
        <v>24.819686041578301</v>
      </c>
      <c r="D21" s="132">
        <v>11.1244979919679</v>
      </c>
      <c r="E21" s="132">
        <v>7.1277047093763297</v>
      </c>
      <c r="F21" s="133">
        <v>9.8755519871537505</v>
      </c>
      <c r="G21" s="133">
        <v>11.8795078489605</v>
      </c>
      <c r="H21" s="133">
        <v>12.5301204819277</v>
      </c>
      <c r="I21" s="133">
        <v>16.001697792869301</v>
      </c>
      <c r="J21" s="133">
        <v>15.656362906463301</v>
      </c>
      <c r="K21" s="133">
        <v>22.1986417657046</v>
      </c>
      <c r="L21" s="133">
        <v>7.8714859437750997</v>
      </c>
      <c r="M21" s="133">
        <v>14.855687606112101</v>
      </c>
      <c r="N21" s="133">
        <v>8.2697711762344408</v>
      </c>
      <c r="O21" s="133">
        <v>16.638370118845501</v>
      </c>
      <c r="P21" s="133">
        <v>2.4889602569249298</v>
      </c>
      <c r="Q21" s="133">
        <v>1.56912637828668</v>
      </c>
      <c r="R21" s="133">
        <v>5.4618473895582298</v>
      </c>
      <c r="S21" s="133">
        <v>7.7216801018243499</v>
      </c>
      <c r="T21" s="133">
        <v>7.7880369329586498</v>
      </c>
      <c r="U21" s="133">
        <v>8.4040747028862501</v>
      </c>
      <c r="V21" s="133">
        <v>8.5174768983527507</v>
      </c>
      <c r="W21" s="133">
        <v>11.9219346627068</v>
      </c>
      <c r="X21" s="132">
        <v>2.61044176706827</v>
      </c>
      <c r="Y21" s="132">
        <v>4.4142614601018701</v>
      </c>
      <c r="Z21" s="132">
        <v>6.70413488558812</v>
      </c>
      <c r="AA21" s="132">
        <v>4.2002545608824802</v>
      </c>
      <c r="AB21" s="34"/>
    </row>
    <row r="22" spans="1:28" ht="15" customHeight="1">
      <c r="A22" s="737">
        <v>2011</v>
      </c>
      <c r="B22" s="132">
        <v>12.8226477935054</v>
      </c>
      <c r="C22" s="132">
        <v>20.258236865538699</v>
      </c>
      <c r="D22" s="132">
        <v>8.8713036234902098</v>
      </c>
      <c r="E22" s="132">
        <v>5.3849577214063196</v>
      </c>
      <c r="F22" s="133">
        <v>7.3688592839300604</v>
      </c>
      <c r="G22" s="133">
        <v>9.0382902938557503</v>
      </c>
      <c r="H22" s="133">
        <v>9.5376926280716408</v>
      </c>
      <c r="I22" s="133">
        <v>13.223508459483501</v>
      </c>
      <c r="J22" s="133">
        <v>12.1199500208247</v>
      </c>
      <c r="K22" s="133">
        <v>18.521816562778302</v>
      </c>
      <c r="L22" s="133">
        <v>6.4945878434637798</v>
      </c>
      <c r="M22" s="133">
        <v>13.9804096170971</v>
      </c>
      <c r="N22" s="133">
        <v>6.3696919233971698</v>
      </c>
      <c r="O22" s="133">
        <v>14.4701691896705</v>
      </c>
      <c r="P22" s="133">
        <v>1.2078300708038301</v>
      </c>
      <c r="Q22" s="133">
        <v>1.46862483311081</v>
      </c>
      <c r="R22" s="133">
        <v>3.2472939217318899</v>
      </c>
      <c r="S22" s="133">
        <v>5.2092609082813901</v>
      </c>
      <c r="T22" s="133">
        <v>6.6194837635303898</v>
      </c>
      <c r="U22" s="133">
        <v>6.3640409434801999</v>
      </c>
      <c r="V22" s="133">
        <v>7.6602830974188203</v>
      </c>
      <c r="W22" s="133">
        <v>9.6170970614425606</v>
      </c>
      <c r="X22" s="132">
        <v>1.99833472106578</v>
      </c>
      <c r="Y22" s="132">
        <v>3.1597685803293301</v>
      </c>
      <c r="Z22" s="132">
        <v>4.4564764681382796</v>
      </c>
      <c r="AA22" s="132">
        <v>3.6509349955476398</v>
      </c>
      <c r="AB22" s="34"/>
    </row>
    <row r="23" spans="1:28" ht="15" customHeight="1">
      <c r="A23" s="26" t="s">
        <v>92</v>
      </c>
      <c r="B23" s="132">
        <v>12.601800257179599</v>
      </c>
      <c r="C23" s="132">
        <v>19.610507246376802</v>
      </c>
      <c r="D23" s="132">
        <v>7.5010715816545197</v>
      </c>
      <c r="E23" s="132">
        <v>5.7065217391304301</v>
      </c>
      <c r="F23" s="133">
        <v>7.2898799313893603</v>
      </c>
      <c r="G23" s="133">
        <v>8.4277299501585894</v>
      </c>
      <c r="H23" s="133">
        <v>9.34819897084048</v>
      </c>
      <c r="I23" s="133">
        <v>12.6358695652174</v>
      </c>
      <c r="J23" s="133">
        <v>12.2588941277325</v>
      </c>
      <c r="K23" s="133">
        <v>16.530797101449298</v>
      </c>
      <c r="L23" s="133">
        <v>5.9579939991427304</v>
      </c>
      <c r="M23" s="133">
        <v>10.824275362318801</v>
      </c>
      <c r="N23" s="133">
        <v>5.6174957118353301</v>
      </c>
      <c r="O23" s="133">
        <v>14.0851449275362</v>
      </c>
      <c r="P23" s="133">
        <v>1.3722126929674101</v>
      </c>
      <c r="Q23" s="133">
        <v>1.26811594202899</v>
      </c>
      <c r="R23" s="133">
        <v>3.7735849056603801</v>
      </c>
      <c r="S23" s="133">
        <v>4.7122791119166303</v>
      </c>
      <c r="T23" s="133">
        <v>5.4007715387912603</v>
      </c>
      <c r="U23" s="133">
        <v>6.2075215224286397</v>
      </c>
      <c r="V23" s="133">
        <v>6.6037735849056602</v>
      </c>
      <c r="W23" s="133">
        <v>9.06207521522429</v>
      </c>
      <c r="X23" s="132">
        <v>1.8859837119588501</v>
      </c>
      <c r="Y23" s="132">
        <v>3.7137681159420302</v>
      </c>
      <c r="Z23" s="132">
        <v>4.6312178387650098</v>
      </c>
      <c r="AA23" s="132">
        <v>3.1717263253285002</v>
      </c>
      <c r="AB23" s="34"/>
    </row>
    <row r="24" spans="1:28" ht="6" customHeight="1">
      <c r="A24" s="200"/>
      <c r="B24" s="200"/>
      <c r="C24" s="200"/>
      <c r="D24" s="200"/>
      <c r="E24" s="200"/>
      <c r="F24" s="738"/>
      <c r="G24" s="738"/>
      <c r="H24" s="200"/>
      <c r="I24" s="200"/>
      <c r="J24" s="200"/>
      <c r="K24" s="200"/>
      <c r="L24" s="200"/>
      <c r="M24" s="200"/>
      <c r="N24" s="200"/>
      <c r="O24" s="200"/>
      <c r="P24" s="200"/>
      <c r="Q24" s="200"/>
      <c r="R24" s="200"/>
      <c r="S24" s="200"/>
      <c r="T24" s="200"/>
      <c r="U24" s="200"/>
      <c r="V24" s="200"/>
      <c r="W24" s="200"/>
      <c r="X24" s="200"/>
      <c r="Y24" s="200"/>
      <c r="Z24" s="200"/>
      <c r="AA24" s="200"/>
    </row>
    <row r="25" spans="1:28" ht="12.75" customHeight="1">
      <c r="A25" s="777" t="s">
        <v>245</v>
      </c>
      <c r="B25" s="777"/>
      <c r="C25" s="777"/>
      <c r="D25" s="777"/>
      <c r="E25" s="777"/>
      <c r="F25" s="777"/>
      <c r="G25" s="777"/>
      <c r="H25" s="777"/>
      <c r="I25" s="777"/>
      <c r="J25" s="777"/>
      <c r="K25" s="777"/>
      <c r="L25" s="777"/>
      <c r="M25" s="777"/>
      <c r="N25" s="777"/>
      <c r="O25" s="777"/>
      <c r="P25" s="829"/>
      <c r="Q25" s="829"/>
      <c r="R25" s="829"/>
      <c r="S25" s="829"/>
      <c r="T25" s="829"/>
      <c r="U25" s="829"/>
      <c r="V25" s="829"/>
      <c r="W25" s="829"/>
      <c r="X25" s="829"/>
      <c r="Y25" s="829"/>
      <c r="Z25" s="829"/>
      <c r="AA25" s="829"/>
    </row>
    <row r="26" spans="1:28">
      <c r="A26" s="829" t="s">
        <v>246</v>
      </c>
      <c r="B26" s="829"/>
      <c r="C26" s="829"/>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829"/>
    </row>
    <row r="27" spans="1:28" ht="6" customHeight="1"/>
    <row r="28" spans="1:28">
      <c r="A28" s="801" t="s">
        <v>200</v>
      </c>
      <c r="B28" s="801"/>
      <c r="C28" s="801"/>
      <c r="D28" s="801"/>
      <c r="E28" s="801"/>
      <c r="F28" s="801"/>
      <c r="G28" s="801"/>
      <c r="H28" s="801"/>
      <c r="I28" s="801"/>
      <c r="J28" s="801"/>
      <c r="K28" s="801"/>
      <c r="L28" s="801"/>
      <c r="M28" s="801"/>
      <c r="N28" s="829"/>
      <c r="O28" s="829"/>
      <c r="P28" s="829"/>
      <c r="Q28" s="829"/>
      <c r="R28" s="829"/>
      <c r="S28" s="829"/>
      <c r="T28" s="829"/>
      <c r="U28" s="829"/>
      <c r="V28" s="829"/>
      <c r="W28" s="829"/>
      <c r="X28" s="829"/>
      <c r="Y28" s="829"/>
      <c r="Z28" s="829"/>
      <c r="AA28" s="829"/>
    </row>
  </sheetData>
  <mergeCells count="18">
    <mergeCell ref="P3:Q3"/>
    <mergeCell ref="R3:S3"/>
    <mergeCell ref="K1:O1"/>
    <mergeCell ref="A2:AA2"/>
    <mergeCell ref="A28:AA28"/>
    <mergeCell ref="T3:U3"/>
    <mergeCell ref="V3:W3"/>
    <mergeCell ref="X3:Y3"/>
    <mergeCell ref="Z3:AA3"/>
    <mergeCell ref="A25:AA25"/>
    <mergeCell ref="A26:AA26"/>
    <mergeCell ref="B3:C3"/>
    <mergeCell ref="D3:E3"/>
    <mergeCell ref="F3:G3"/>
    <mergeCell ref="H3:I3"/>
    <mergeCell ref="J3:K3"/>
    <mergeCell ref="L3:M3"/>
    <mergeCell ref="N3:O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B19"/>
  <sheetViews>
    <sheetView workbookViewId="0">
      <pane ySplit="4" topLeftCell="A5" activePane="bottomLeft" state="frozen"/>
      <selection activeCell="A17" sqref="A17:XFD18"/>
      <selection pane="bottomLeft" activeCell="U12" sqref="U12"/>
    </sheetView>
  </sheetViews>
  <sheetFormatPr defaultColWidth="9.140625" defaultRowHeight="12.75"/>
  <cols>
    <col min="1" max="1" width="6.7109375" style="20" customWidth="1"/>
    <col min="2" max="27" width="4.7109375" style="20" customWidth="1"/>
    <col min="28" max="16384" width="9.140625" style="20"/>
  </cols>
  <sheetData>
    <row r="1" spans="1:28" ht="30" customHeight="1">
      <c r="A1" s="737"/>
      <c r="B1" s="735"/>
      <c r="C1" s="735"/>
      <c r="D1" s="735"/>
      <c r="E1" s="735"/>
      <c r="F1" s="735"/>
      <c r="G1" s="735"/>
      <c r="H1" s="735"/>
      <c r="I1" s="735"/>
      <c r="J1" s="735"/>
      <c r="K1" s="845" t="s">
        <v>354</v>
      </c>
      <c r="L1" s="846"/>
      <c r="M1" s="846"/>
      <c r="N1" s="847"/>
      <c r="O1" s="847"/>
    </row>
    <row r="2" spans="1:28" s="157" customFormat="1">
      <c r="A2" s="803" t="s">
        <v>247</v>
      </c>
      <c r="B2" s="803"/>
      <c r="C2" s="803"/>
      <c r="D2" s="803"/>
      <c r="E2" s="803"/>
      <c r="F2" s="803"/>
      <c r="G2" s="803"/>
      <c r="H2" s="803"/>
      <c r="I2" s="803"/>
      <c r="J2" s="803"/>
      <c r="K2" s="803"/>
      <c r="L2" s="803"/>
      <c r="M2" s="803"/>
      <c r="N2" s="803"/>
      <c r="O2" s="803"/>
      <c r="P2" s="848"/>
      <c r="Q2" s="848"/>
      <c r="R2" s="848"/>
      <c r="S2" s="848"/>
      <c r="T2" s="848"/>
      <c r="U2" s="848"/>
      <c r="V2" s="848"/>
      <c r="W2" s="848"/>
      <c r="X2" s="848"/>
      <c r="Y2" s="848"/>
      <c r="Z2" s="848"/>
      <c r="AA2" s="848"/>
    </row>
    <row r="3" spans="1:28" ht="84.75" customHeight="1">
      <c r="A3" s="157"/>
      <c r="B3" s="779" t="s">
        <v>232</v>
      </c>
      <c r="C3" s="779"/>
      <c r="D3" s="779" t="s">
        <v>233</v>
      </c>
      <c r="E3" s="779"/>
      <c r="F3" s="779" t="s">
        <v>234</v>
      </c>
      <c r="G3" s="779"/>
      <c r="H3" s="779" t="s">
        <v>235</v>
      </c>
      <c r="I3" s="779"/>
      <c r="J3" s="779" t="s">
        <v>236</v>
      </c>
      <c r="K3" s="779"/>
      <c r="L3" s="779" t="s">
        <v>237</v>
      </c>
      <c r="M3" s="779"/>
      <c r="N3" s="779" t="s">
        <v>248</v>
      </c>
      <c r="O3" s="779"/>
      <c r="P3" s="779" t="s">
        <v>249</v>
      </c>
      <c r="Q3" s="779"/>
      <c r="R3" s="779" t="s">
        <v>240</v>
      </c>
      <c r="S3" s="779"/>
      <c r="T3" s="779" t="s">
        <v>241</v>
      </c>
      <c r="U3" s="779"/>
      <c r="V3" s="779" t="s">
        <v>242</v>
      </c>
      <c r="W3" s="779"/>
      <c r="X3" s="779" t="s">
        <v>243</v>
      </c>
      <c r="Y3" s="779"/>
      <c r="Z3" s="779" t="s">
        <v>244</v>
      </c>
      <c r="AA3" s="779"/>
    </row>
    <row r="4" spans="1:28">
      <c r="A4" s="131" t="s">
        <v>40</v>
      </c>
      <c r="B4" s="734" t="s">
        <v>186</v>
      </c>
      <c r="C4" s="734" t="s">
        <v>187</v>
      </c>
      <c r="D4" s="734" t="s">
        <v>186</v>
      </c>
      <c r="E4" s="734" t="s">
        <v>187</v>
      </c>
      <c r="F4" s="734" t="s">
        <v>186</v>
      </c>
      <c r="G4" s="734" t="s">
        <v>187</v>
      </c>
      <c r="H4" s="734" t="s">
        <v>186</v>
      </c>
      <c r="I4" s="734" t="s">
        <v>187</v>
      </c>
      <c r="J4" s="734" t="s">
        <v>186</v>
      </c>
      <c r="K4" s="734" t="s">
        <v>187</v>
      </c>
      <c r="L4" s="734" t="s">
        <v>186</v>
      </c>
      <c r="M4" s="734" t="s">
        <v>187</v>
      </c>
      <c r="N4" s="734" t="s">
        <v>186</v>
      </c>
      <c r="O4" s="734" t="s">
        <v>187</v>
      </c>
      <c r="P4" s="734" t="s">
        <v>186</v>
      </c>
      <c r="Q4" s="734" t="s">
        <v>187</v>
      </c>
      <c r="R4" s="734" t="s">
        <v>186</v>
      </c>
      <c r="S4" s="734" t="s">
        <v>187</v>
      </c>
      <c r="T4" s="734" t="s">
        <v>186</v>
      </c>
      <c r="U4" s="734" t="s">
        <v>187</v>
      </c>
      <c r="V4" s="734" t="s">
        <v>186</v>
      </c>
      <c r="W4" s="734" t="s">
        <v>187</v>
      </c>
      <c r="X4" s="734" t="s">
        <v>186</v>
      </c>
      <c r="Y4" s="734" t="s">
        <v>187</v>
      </c>
      <c r="Z4" s="734" t="s">
        <v>186</v>
      </c>
      <c r="AA4" s="734" t="s">
        <v>187</v>
      </c>
    </row>
    <row r="5" spans="1:28" ht="6" customHeight="1">
      <c r="A5" s="301"/>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row>
    <row r="6" spans="1:28" ht="15" customHeight="1">
      <c r="A6" s="737">
        <v>2004</v>
      </c>
      <c r="B6" s="93">
        <v>38.195943029779897</v>
      </c>
      <c r="C6" s="93">
        <v>47.508001828989499</v>
      </c>
      <c r="D6" s="93">
        <v>27.374784110535401</v>
      </c>
      <c r="E6" s="93">
        <v>20.311070448307401</v>
      </c>
      <c r="F6" s="93">
        <v>24.9136442141623</v>
      </c>
      <c r="G6" s="93">
        <v>18.655692729766798</v>
      </c>
      <c r="H6" s="93">
        <v>26.597582037996499</v>
      </c>
      <c r="I6" s="93">
        <v>26.578225068618501</v>
      </c>
      <c r="J6" s="93">
        <v>37.910189982728802</v>
      </c>
      <c r="K6" s="93">
        <v>32.647462277091897</v>
      </c>
      <c r="L6" s="93">
        <v>10.103626943005199</v>
      </c>
      <c r="M6" s="93">
        <v>18.281535648994499</v>
      </c>
      <c r="N6" s="93">
        <v>15.9326424870466</v>
      </c>
      <c r="O6" s="93">
        <v>26.566072245084602</v>
      </c>
      <c r="P6" s="93">
        <v>2.46113989637306</v>
      </c>
      <c r="Q6" s="93">
        <v>1.55535224153705</v>
      </c>
      <c r="R6" s="93">
        <v>12.0034542314335</v>
      </c>
      <c r="S6" s="93">
        <v>12.0311070448307</v>
      </c>
      <c r="T6" s="93">
        <v>14.119170984456</v>
      </c>
      <c r="U6" s="93">
        <v>15.8207590306356</v>
      </c>
      <c r="V6" s="93">
        <v>22.841105354058701</v>
      </c>
      <c r="W6" s="93">
        <v>25.3656307129799</v>
      </c>
      <c r="X6" s="93">
        <v>4.9654576856649397</v>
      </c>
      <c r="Y6" s="93">
        <v>7.5445816186556902</v>
      </c>
      <c r="Z6" s="93">
        <v>13.126079447323001</v>
      </c>
      <c r="AA6" s="93">
        <v>6.3557384545038902</v>
      </c>
      <c r="AB6" s="34"/>
    </row>
    <row r="7" spans="1:28" ht="15" customHeight="1">
      <c r="A7" s="737">
        <v>2005</v>
      </c>
      <c r="B7" s="93">
        <v>36.049488054607501</v>
      </c>
      <c r="C7" s="93">
        <v>47.174887892376702</v>
      </c>
      <c r="D7" s="93">
        <v>28.1143344709898</v>
      </c>
      <c r="E7" s="93">
        <v>20.0986989681472</v>
      </c>
      <c r="F7" s="93">
        <v>24.957337883958999</v>
      </c>
      <c r="G7" s="93">
        <v>21.748878923766799</v>
      </c>
      <c r="H7" s="93">
        <v>25.767918088737201</v>
      </c>
      <c r="I7" s="93">
        <v>29.686098654708498</v>
      </c>
      <c r="J7" s="93">
        <v>36.406316688006797</v>
      </c>
      <c r="K7" s="93">
        <v>34.7240915208614</v>
      </c>
      <c r="L7" s="93">
        <v>11.433447098976099</v>
      </c>
      <c r="M7" s="93">
        <v>19.013452914798201</v>
      </c>
      <c r="N7" s="93">
        <v>16.254266211604101</v>
      </c>
      <c r="O7" s="93">
        <v>26.681614349775799</v>
      </c>
      <c r="P7" s="93">
        <v>2.3474178403755901</v>
      </c>
      <c r="Q7" s="93">
        <v>1.3452914798206299</v>
      </c>
      <c r="R7" s="93">
        <v>10.840802390098199</v>
      </c>
      <c r="S7" s="93">
        <v>12.920592193808901</v>
      </c>
      <c r="T7" s="93">
        <v>13.950511945392501</v>
      </c>
      <c r="U7" s="93">
        <v>15.964125560538101</v>
      </c>
      <c r="V7" s="93">
        <v>21.245733788395899</v>
      </c>
      <c r="W7" s="93">
        <v>25.616868550919701</v>
      </c>
      <c r="X7" s="93">
        <v>5.29236022193769</v>
      </c>
      <c r="Y7" s="93">
        <v>6.4602960969044396</v>
      </c>
      <c r="Z7" s="93">
        <v>11.779769526248399</v>
      </c>
      <c r="AA7" s="93">
        <v>6.2359802602063699</v>
      </c>
      <c r="AB7" s="34"/>
    </row>
    <row r="8" spans="1:28" ht="15" customHeight="1">
      <c r="A8" s="737">
        <v>2006</v>
      </c>
      <c r="B8" s="93">
        <v>38.8314374353671</v>
      </c>
      <c r="C8" s="93">
        <v>48.694232861806299</v>
      </c>
      <c r="D8" s="93">
        <v>30.144777662874901</v>
      </c>
      <c r="E8" s="93">
        <v>20.5658324265506</v>
      </c>
      <c r="F8" s="93">
        <v>25.064599483204098</v>
      </c>
      <c r="G8" s="93">
        <v>23.1647634584013</v>
      </c>
      <c r="H8" s="93">
        <v>25.8914728682171</v>
      </c>
      <c r="I8" s="93">
        <v>28.400435255712701</v>
      </c>
      <c r="J8" s="93">
        <v>37.900723888314403</v>
      </c>
      <c r="K8" s="93">
        <v>36.670293797606099</v>
      </c>
      <c r="L8" s="93">
        <v>12.609819121447</v>
      </c>
      <c r="M8" s="93">
        <v>17.029379760609402</v>
      </c>
      <c r="N8" s="93">
        <v>18.242894056847501</v>
      </c>
      <c r="O8" s="93">
        <v>29.162132752992399</v>
      </c>
      <c r="P8" s="93">
        <v>2.5336091003102399</v>
      </c>
      <c r="Q8" s="93">
        <v>1.79445350734095</v>
      </c>
      <c r="R8" s="93">
        <v>11.2144702842377</v>
      </c>
      <c r="S8" s="93">
        <v>14.689880304679001</v>
      </c>
      <c r="T8" s="93">
        <v>15.865633074935401</v>
      </c>
      <c r="U8" s="93">
        <v>17.083786724700801</v>
      </c>
      <c r="V8" s="93">
        <v>24.250258531540801</v>
      </c>
      <c r="W8" s="93">
        <v>26.101141924959201</v>
      </c>
      <c r="X8" s="93">
        <v>5.4780361757105904</v>
      </c>
      <c r="Y8" s="93">
        <v>7.6128330614464401</v>
      </c>
      <c r="Z8" s="93">
        <v>14.6770025839793</v>
      </c>
      <c r="AA8" s="93">
        <v>6.1446438281674798</v>
      </c>
      <c r="AB8" s="34"/>
    </row>
    <row r="9" spans="1:28" ht="15" customHeight="1">
      <c r="A9" s="737">
        <v>2007</v>
      </c>
      <c r="B9" s="93">
        <v>37.0320252593595</v>
      </c>
      <c r="C9" s="93">
        <v>47.948473282442698</v>
      </c>
      <c r="D9" s="93">
        <v>26.747857465042902</v>
      </c>
      <c r="E9" s="93">
        <v>13.733905579399099</v>
      </c>
      <c r="F9" s="93">
        <v>22.7231740306582</v>
      </c>
      <c r="G9" s="93">
        <v>23.223652837386702</v>
      </c>
      <c r="H9" s="93">
        <v>24.481514878268701</v>
      </c>
      <c r="I9" s="93">
        <v>31.711969480209799</v>
      </c>
      <c r="J9" s="93">
        <v>34.670874661857503</v>
      </c>
      <c r="K9" s="93">
        <v>36.402671755725201</v>
      </c>
      <c r="L9" s="93">
        <v>10.3246167718665</v>
      </c>
      <c r="M9" s="93">
        <v>18.702290076335899</v>
      </c>
      <c r="N9" s="93">
        <v>17.0423805229937</v>
      </c>
      <c r="O9" s="93">
        <v>29.055343511450399</v>
      </c>
      <c r="P9" s="93">
        <v>1.7583408476104601</v>
      </c>
      <c r="Q9" s="93">
        <v>1.24045801526718</v>
      </c>
      <c r="R9" s="93">
        <v>12.1335137573297</v>
      </c>
      <c r="S9" s="93">
        <v>12.547709923664099</v>
      </c>
      <c r="T9" s="93">
        <v>15.238954012623999</v>
      </c>
      <c r="U9" s="93">
        <v>17.5572519083969</v>
      </c>
      <c r="V9" s="93">
        <v>24.357239512855202</v>
      </c>
      <c r="W9" s="93">
        <v>26.860687022900802</v>
      </c>
      <c r="X9" s="93">
        <v>4.9143372407574404</v>
      </c>
      <c r="Y9" s="93">
        <v>8.6313781592751493</v>
      </c>
      <c r="Z9" s="93">
        <v>12.5845737483085</v>
      </c>
      <c r="AA9" s="93">
        <v>7.0133587786259497</v>
      </c>
      <c r="AB9" s="34"/>
    </row>
    <row r="10" spans="1:28" ht="15" customHeight="1">
      <c r="A10" s="737">
        <v>2008</v>
      </c>
      <c r="B10" s="93">
        <v>34.167468719923001</v>
      </c>
      <c r="C10" s="93">
        <v>42.939632545931801</v>
      </c>
      <c r="D10" s="93">
        <v>24.687199230028899</v>
      </c>
      <c r="E10" s="93">
        <v>12.2373949579832</v>
      </c>
      <c r="F10" s="93">
        <v>22.088546679499501</v>
      </c>
      <c r="G10" s="93">
        <v>21.364829396325501</v>
      </c>
      <c r="H10" s="93">
        <v>25.444925444925399</v>
      </c>
      <c r="I10" s="93">
        <v>30.603674540682398</v>
      </c>
      <c r="J10" s="93">
        <v>33.926852743022103</v>
      </c>
      <c r="K10" s="93">
        <v>37.867647058823501</v>
      </c>
      <c r="L10" s="93">
        <v>11.11645813282</v>
      </c>
      <c r="M10" s="93">
        <v>18.267716535433099</v>
      </c>
      <c r="N10" s="93">
        <v>15.0216658642273</v>
      </c>
      <c r="O10" s="93">
        <v>27.296587926509201</v>
      </c>
      <c r="P10" s="93">
        <v>2.3580365736284898</v>
      </c>
      <c r="Q10" s="93">
        <v>1.67979002624672</v>
      </c>
      <c r="R10" s="93">
        <v>9.3358999037536101</v>
      </c>
      <c r="S10" s="93">
        <v>14.0157480314961</v>
      </c>
      <c r="T10" s="93">
        <v>13.5707410972089</v>
      </c>
      <c r="U10" s="93">
        <v>15.905511811023599</v>
      </c>
      <c r="V10" s="93">
        <v>23.435996150144401</v>
      </c>
      <c r="W10" s="93">
        <v>25.945378151260499</v>
      </c>
      <c r="X10" s="93">
        <v>5.8229066410009596</v>
      </c>
      <c r="Y10" s="93">
        <v>9.1863517060367492</v>
      </c>
      <c r="Z10" s="93">
        <v>11.501443695861401</v>
      </c>
      <c r="AA10" s="93">
        <v>6.2992125984251999</v>
      </c>
      <c r="AB10" s="34"/>
    </row>
    <row r="11" spans="1:28" ht="15" customHeight="1">
      <c r="A11" s="737">
        <v>2009</v>
      </c>
      <c r="B11" s="93">
        <v>36.166194523134997</v>
      </c>
      <c r="C11" s="93">
        <v>46.031746031746003</v>
      </c>
      <c r="D11" s="93">
        <v>25.530910806984402</v>
      </c>
      <c r="E11" s="93">
        <v>13.9784946236559</v>
      </c>
      <c r="F11" s="93">
        <v>23.9848914069877</v>
      </c>
      <c r="G11" s="93">
        <v>24.0266393442623</v>
      </c>
      <c r="H11" s="93">
        <v>25.106182161396902</v>
      </c>
      <c r="I11" s="93">
        <v>32.411674347158197</v>
      </c>
      <c r="J11" s="93">
        <v>36.4022662889518</v>
      </c>
      <c r="K11" s="93">
        <v>41.342213114754102</v>
      </c>
      <c r="L11" s="93">
        <v>11.3732892873997</v>
      </c>
      <c r="M11" s="93">
        <v>19.457245263696901</v>
      </c>
      <c r="N11" s="93">
        <v>14.9197355996223</v>
      </c>
      <c r="O11" s="93">
        <v>28.381147540983601</v>
      </c>
      <c r="P11" s="93">
        <v>1.6989145823501699</v>
      </c>
      <c r="Q11" s="93">
        <v>1.5360983102918599</v>
      </c>
      <c r="R11" s="93">
        <v>9.8205854579792309</v>
      </c>
      <c r="S11" s="93">
        <v>13.6270491803279</v>
      </c>
      <c r="T11" s="93">
        <v>15.958451369216199</v>
      </c>
      <c r="U11" s="93">
        <v>15.9323770491803</v>
      </c>
      <c r="V11" s="93">
        <v>24.2681775259679</v>
      </c>
      <c r="W11" s="93">
        <v>27.649769585253502</v>
      </c>
      <c r="X11" s="93">
        <v>4.8630783758262499</v>
      </c>
      <c r="Y11" s="93">
        <v>9.8822324628776208</v>
      </c>
      <c r="Z11" s="93">
        <v>12.417374881964101</v>
      </c>
      <c r="AA11" s="93">
        <v>7.32206861239119</v>
      </c>
      <c r="AB11" s="34"/>
    </row>
    <row r="12" spans="1:28" ht="15" customHeight="1">
      <c r="A12" s="737">
        <v>2010</v>
      </c>
      <c r="B12" s="93">
        <v>33.3818534691897</v>
      </c>
      <c r="C12" s="93">
        <v>43.8064859117491</v>
      </c>
      <c r="D12" s="93">
        <v>24.126213592233</v>
      </c>
      <c r="E12" s="93">
        <v>13.4502923976608</v>
      </c>
      <c r="F12" s="93">
        <v>21.165048543689299</v>
      </c>
      <c r="G12" s="93">
        <v>22.5412014885699</v>
      </c>
      <c r="H12" s="93">
        <v>26.650485436893199</v>
      </c>
      <c r="I12" s="93">
        <v>32.0574162679426</v>
      </c>
      <c r="J12" s="93">
        <v>34.514563106796103</v>
      </c>
      <c r="K12" s="93">
        <v>41.702127659574501</v>
      </c>
      <c r="L12" s="93">
        <v>10.4368932038835</v>
      </c>
      <c r="M12" s="93">
        <v>18.0223285486443</v>
      </c>
      <c r="N12" s="93">
        <v>16.7961165048544</v>
      </c>
      <c r="O12" s="93">
        <v>27.538543328016999</v>
      </c>
      <c r="P12" s="93">
        <v>2.3786407766990298</v>
      </c>
      <c r="Q12" s="93">
        <v>1.3297872340425501</v>
      </c>
      <c r="R12" s="93">
        <v>8.7864077669902905</v>
      </c>
      <c r="S12" s="93">
        <v>12.7127659574468</v>
      </c>
      <c r="T12" s="93">
        <v>13.058252427184501</v>
      </c>
      <c r="U12" s="93">
        <v>16.489361702127699</v>
      </c>
      <c r="V12" s="93">
        <v>25.060709082078699</v>
      </c>
      <c r="W12" s="93">
        <v>28.4574468085106</v>
      </c>
      <c r="X12" s="93">
        <v>5.5339805825242703</v>
      </c>
      <c r="Y12" s="93">
        <v>9.0425531914893593</v>
      </c>
      <c r="Z12" s="93">
        <v>11.4563106796117</v>
      </c>
      <c r="AA12" s="93">
        <v>7.7618288144603902</v>
      </c>
      <c r="AB12" s="34"/>
    </row>
    <row r="13" spans="1:28" ht="15" customHeight="1">
      <c r="A13" s="737">
        <v>2011</v>
      </c>
      <c r="B13" s="93">
        <v>31.151974040021599</v>
      </c>
      <c r="C13" s="93">
        <v>39.383561643835598</v>
      </c>
      <c r="D13" s="93">
        <v>21.687398593834502</v>
      </c>
      <c r="E13" s="93">
        <v>10.1656196459166</v>
      </c>
      <c r="F13" s="93">
        <v>22.648648648648599</v>
      </c>
      <c r="G13" s="93">
        <v>21.587664191890301</v>
      </c>
      <c r="H13" s="93">
        <v>24.4456462952948</v>
      </c>
      <c r="I13" s="93">
        <v>29.337899543378999</v>
      </c>
      <c r="J13" s="93">
        <v>34.918918918918898</v>
      </c>
      <c r="K13" s="93">
        <v>38.092518560822398</v>
      </c>
      <c r="L13" s="93">
        <v>9.4104921579231995</v>
      </c>
      <c r="M13" s="93">
        <v>16.210045662100502</v>
      </c>
      <c r="N13" s="93">
        <v>14.602487831260101</v>
      </c>
      <c r="O13" s="93">
        <v>25.242718446601899</v>
      </c>
      <c r="P13" s="93">
        <v>1.24391563007031</v>
      </c>
      <c r="Q13" s="93">
        <v>1.0850942318675001</v>
      </c>
      <c r="R13" s="93">
        <v>10.8108108108108</v>
      </c>
      <c r="S13" s="93">
        <v>12.8995433789954</v>
      </c>
      <c r="T13" s="93">
        <v>13.2972972972973</v>
      </c>
      <c r="U13" s="93">
        <v>13.9269406392694</v>
      </c>
      <c r="V13" s="93">
        <v>21.351351351351401</v>
      </c>
      <c r="W13" s="93">
        <v>24.900057110222701</v>
      </c>
      <c r="X13" s="93">
        <v>5.2432432432432403</v>
      </c>
      <c r="Y13" s="93">
        <v>7.36301369863014</v>
      </c>
      <c r="Z13" s="93">
        <v>9.1941590048674993</v>
      </c>
      <c r="AA13" s="93">
        <v>5.9931506849315097</v>
      </c>
      <c r="AB13" s="34"/>
    </row>
    <row r="14" spans="1:28" ht="15" customHeight="1">
      <c r="A14" s="26" t="s">
        <v>92</v>
      </c>
      <c r="B14" s="93">
        <v>30.0987797791981</v>
      </c>
      <c r="C14" s="93">
        <v>39.938837920489298</v>
      </c>
      <c r="D14" s="93">
        <v>19.360465116279101</v>
      </c>
      <c r="E14" s="93">
        <v>9.2966360856269095</v>
      </c>
      <c r="F14" s="93">
        <v>19.872167344567099</v>
      </c>
      <c r="G14" s="93">
        <v>18.5434516523868</v>
      </c>
      <c r="H14" s="93">
        <v>23.546511627907002</v>
      </c>
      <c r="I14" s="93">
        <v>26.5605875152999</v>
      </c>
      <c r="J14" s="93">
        <v>31.395348837209301</v>
      </c>
      <c r="K14" s="93">
        <v>34.088127294981597</v>
      </c>
      <c r="L14" s="93">
        <v>10.1685066821615</v>
      </c>
      <c r="M14" s="93">
        <v>14.8623853211009</v>
      </c>
      <c r="N14" s="93">
        <v>15.107495642068599</v>
      </c>
      <c r="O14" s="93">
        <v>23.241590214067301</v>
      </c>
      <c r="P14" s="93">
        <v>1.80232558139535</v>
      </c>
      <c r="Q14" s="93">
        <v>1.40672782874618</v>
      </c>
      <c r="R14" s="93">
        <v>8.4883720930232496</v>
      </c>
      <c r="S14" s="93">
        <v>11.253822629969401</v>
      </c>
      <c r="T14" s="93">
        <v>13.131900058105799</v>
      </c>
      <c r="U14" s="93">
        <v>13.394495412844</v>
      </c>
      <c r="V14" s="93">
        <v>22.790697674418599</v>
      </c>
      <c r="W14" s="93">
        <v>22.521419828641399</v>
      </c>
      <c r="X14" s="93">
        <v>5.2906976744186096</v>
      </c>
      <c r="Y14" s="93">
        <v>6.7278287461773703</v>
      </c>
      <c r="Z14" s="93">
        <v>10.8720930232558</v>
      </c>
      <c r="AA14" s="93">
        <v>4.7735618115055098</v>
      </c>
      <c r="AB14" s="34"/>
    </row>
    <row r="15" spans="1:28" ht="6" customHeight="1">
      <c r="A15" s="200"/>
      <c r="B15" s="200"/>
      <c r="C15" s="200"/>
      <c r="D15" s="200"/>
      <c r="E15" s="200"/>
      <c r="F15" s="738"/>
      <c r="G15" s="738"/>
      <c r="H15" s="200"/>
      <c r="I15" s="200"/>
      <c r="J15" s="200"/>
      <c r="K15" s="200"/>
      <c r="L15" s="200"/>
      <c r="M15" s="200"/>
      <c r="N15" s="200"/>
      <c r="O15" s="200"/>
      <c r="P15" s="200"/>
      <c r="Q15" s="200"/>
      <c r="R15" s="200"/>
      <c r="S15" s="200"/>
      <c r="T15" s="200"/>
      <c r="U15" s="200"/>
      <c r="V15" s="200"/>
      <c r="W15" s="200"/>
      <c r="X15" s="200"/>
      <c r="Y15" s="200"/>
      <c r="Z15" s="200"/>
      <c r="AA15" s="200"/>
    </row>
    <row r="16" spans="1:28" ht="15" customHeight="1">
      <c r="A16" s="777" t="s">
        <v>245</v>
      </c>
      <c r="B16" s="777"/>
      <c r="C16" s="777"/>
      <c r="D16" s="777"/>
      <c r="E16" s="777"/>
      <c r="F16" s="777"/>
      <c r="G16" s="777"/>
      <c r="H16" s="777"/>
      <c r="I16" s="777"/>
      <c r="J16" s="777"/>
      <c r="K16" s="777"/>
      <c r="L16" s="777"/>
      <c r="M16" s="777"/>
      <c r="N16" s="777"/>
      <c r="O16" s="777"/>
      <c r="P16" s="829"/>
      <c r="Q16" s="829"/>
      <c r="R16" s="829"/>
      <c r="S16" s="829"/>
      <c r="T16" s="829"/>
      <c r="U16" s="829"/>
      <c r="V16" s="829"/>
      <c r="W16" s="829"/>
      <c r="X16" s="829"/>
      <c r="Y16" s="829"/>
      <c r="Z16" s="829"/>
      <c r="AA16" s="829"/>
    </row>
    <row r="17" spans="1:27">
      <c r="A17" s="829" t="s">
        <v>246</v>
      </c>
      <c r="B17" s="829"/>
      <c r="C17" s="829"/>
      <c r="D17" s="829"/>
      <c r="E17" s="829"/>
      <c r="F17" s="829"/>
      <c r="G17" s="829"/>
      <c r="H17" s="829"/>
      <c r="I17" s="829"/>
      <c r="J17" s="829"/>
      <c r="K17" s="829"/>
      <c r="L17" s="829"/>
      <c r="M17" s="829"/>
      <c r="N17" s="829"/>
      <c r="O17" s="829"/>
      <c r="P17" s="829"/>
      <c r="Q17" s="829"/>
      <c r="R17" s="829"/>
      <c r="S17" s="829"/>
      <c r="T17" s="829"/>
      <c r="U17" s="829"/>
      <c r="V17" s="829"/>
      <c r="W17" s="829"/>
      <c r="X17" s="829"/>
      <c r="Y17" s="829"/>
      <c r="Z17" s="829"/>
      <c r="AA17" s="829"/>
    </row>
    <row r="18" spans="1:27" ht="6" customHeight="1"/>
    <row r="19" spans="1:27">
      <c r="A19" s="801" t="s">
        <v>200</v>
      </c>
      <c r="B19" s="801"/>
      <c r="C19" s="801"/>
      <c r="D19" s="801"/>
      <c r="E19" s="801"/>
      <c r="F19" s="801"/>
      <c r="G19" s="801"/>
      <c r="H19" s="801"/>
      <c r="I19" s="801"/>
      <c r="J19" s="801"/>
      <c r="K19" s="801"/>
      <c r="L19" s="801"/>
      <c r="M19" s="801"/>
      <c r="N19" s="829"/>
      <c r="O19" s="829"/>
      <c r="P19" s="829"/>
      <c r="Q19" s="829"/>
      <c r="R19" s="829"/>
      <c r="S19" s="829"/>
      <c r="T19" s="829"/>
      <c r="U19" s="829"/>
      <c r="V19" s="829"/>
      <c r="W19" s="829"/>
      <c r="X19" s="829"/>
      <c r="Y19" s="829"/>
      <c r="Z19" s="829"/>
      <c r="AA19" s="829"/>
    </row>
  </sheetData>
  <mergeCells count="18">
    <mergeCell ref="P3:Q3"/>
    <mergeCell ref="R3:S3"/>
    <mergeCell ref="K1:O1"/>
    <mergeCell ref="A2:AA2"/>
    <mergeCell ref="A19:AA19"/>
    <mergeCell ref="T3:U3"/>
    <mergeCell ref="V3:W3"/>
    <mergeCell ref="X3:Y3"/>
    <mergeCell ref="Z3:AA3"/>
    <mergeCell ref="A16:AA16"/>
    <mergeCell ref="A17:AA17"/>
    <mergeCell ref="B3:C3"/>
    <mergeCell ref="D3:E3"/>
    <mergeCell ref="F3:G3"/>
    <mergeCell ref="H3:I3"/>
    <mergeCell ref="J3:K3"/>
    <mergeCell ref="L3:M3"/>
    <mergeCell ref="N3:O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Q13"/>
  <sheetViews>
    <sheetView workbookViewId="0">
      <pane ySplit="4" topLeftCell="A5" activePane="bottomLeft" state="frozen"/>
      <selection activeCell="A17" sqref="A17:XFD18"/>
      <selection pane="bottomLeft" activeCell="AQ38" sqref="AQ38"/>
    </sheetView>
  </sheetViews>
  <sheetFormatPr defaultColWidth="9.140625" defaultRowHeight="15"/>
  <cols>
    <col min="1" max="1" width="6.7109375" style="42" customWidth="1"/>
    <col min="2" max="39" width="4.7109375" style="42" customWidth="1"/>
    <col min="40" max="40" width="6.5703125" style="42" customWidth="1"/>
    <col min="41" max="41" width="4.7109375" style="42" customWidth="1"/>
    <col min="42" max="42" width="6.140625" style="42" customWidth="1"/>
    <col min="43" max="43" width="6.42578125" style="42" customWidth="1"/>
    <col min="44" max="16384" width="9.140625" style="42"/>
  </cols>
  <sheetData>
    <row r="1" spans="1:43" ht="31.5" customHeight="1">
      <c r="A1" s="142"/>
      <c r="B1" s="143"/>
      <c r="C1" s="143"/>
      <c r="D1" s="143"/>
      <c r="E1" s="143"/>
      <c r="F1" s="143"/>
      <c r="G1" s="143"/>
      <c r="H1" s="143"/>
      <c r="I1" s="143"/>
      <c r="J1" s="143"/>
      <c r="K1" s="774" t="s">
        <v>354</v>
      </c>
      <c r="L1" s="775"/>
      <c r="M1" s="775"/>
      <c r="N1" s="817"/>
      <c r="O1" s="817"/>
      <c r="P1" s="143"/>
      <c r="Q1" s="94"/>
      <c r="R1" s="94"/>
      <c r="S1" s="94"/>
      <c r="T1" s="94"/>
      <c r="U1" s="94"/>
    </row>
    <row r="2" spans="1:43" ht="15" customHeight="1">
      <c r="A2" s="803" t="s">
        <v>429</v>
      </c>
      <c r="B2" s="803"/>
      <c r="C2" s="803"/>
      <c r="D2" s="803"/>
      <c r="E2" s="803"/>
      <c r="F2" s="803"/>
      <c r="G2" s="803"/>
      <c r="H2" s="803"/>
      <c r="I2" s="803"/>
      <c r="J2" s="803"/>
      <c r="K2" s="803"/>
      <c r="L2" s="803"/>
      <c r="M2" s="803"/>
      <c r="N2" s="803"/>
      <c r="O2" s="803"/>
      <c r="P2" s="803"/>
      <c r="Q2" s="803"/>
      <c r="R2" s="803"/>
      <c r="S2" s="803"/>
      <c r="T2" s="803"/>
      <c r="U2" s="803"/>
      <c r="V2" s="850"/>
      <c r="W2" s="850"/>
      <c r="X2" s="850"/>
      <c r="Y2" s="850"/>
      <c r="Z2" s="850"/>
      <c r="AA2" s="850"/>
      <c r="AB2" s="850"/>
      <c r="AC2" s="850"/>
      <c r="AD2" s="850"/>
      <c r="AE2" s="850"/>
      <c r="AF2" s="850"/>
      <c r="AG2" s="850"/>
      <c r="AH2" s="850"/>
      <c r="AI2" s="850"/>
      <c r="AJ2" s="850"/>
      <c r="AK2" s="850"/>
      <c r="AL2" s="850"/>
      <c r="AM2" s="850"/>
    </row>
    <row r="3" spans="1:43" ht="105" customHeight="1">
      <c r="A3" s="157"/>
      <c r="B3" s="779" t="s">
        <v>257</v>
      </c>
      <c r="C3" s="835"/>
      <c r="D3" s="779" t="s">
        <v>250</v>
      </c>
      <c r="E3" s="835"/>
      <c r="F3" s="779" t="s">
        <v>258</v>
      </c>
      <c r="G3" s="779"/>
      <c r="H3" s="779" t="s">
        <v>251</v>
      </c>
      <c r="I3" s="835"/>
      <c r="J3" s="779" t="s">
        <v>252</v>
      </c>
      <c r="K3" s="835"/>
      <c r="L3" s="779" t="s">
        <v>253</v>
      </c>
      <c r="M3" s="835"/>
      <c r="N3" s="779" t="s">
        <v>235</v>
      </c>
      <c r="O3" s="835"/>
      <c r="P3" s="779" t="s">
        <v>236</v>
      </c>
      <c r="Q3" s="779"/>
      <c r="R3" s="779" t="s">
        <v>237</v>
      </c>
      <c r="S3" s="835"/>
      <c r="T3" s="779" t="s">
        <v>238</v>
      </c>
      <c r="U3" s="835"/>
      <c r="V3" s="779" t="s">
        <v>259</v>
      </c>
      <c r="W3" s="835"/>
      <c r="X3" s="779" t="s">
        <v>371</v>
      </c>
      <c r="Y3" s="835"/>
      <c r="Z3" s="779" t="s">
        <v>260</v>
      </c>
      <c r="AA3" s="835"/>
      <c r="AB3" s="779" t="s">
        <v>243</v>
      </c>
      <c r="AC3" s="835"/>
      <c r="AD3" s="779" t="s">
        <v>261</v>
      </c>
      <c r="AE3" s="835"/>
      <c r="AF3" s="779" t="s">
        <v>254</v>
      </c>
      <c r="AG3" s="835"/>
      <c r="AH3" s="779" t="s">
        <v>255</v>
      </c>
      <c r="AI3" s="835"/>
      <c r="AJ3" s="779" t="s">
        <v>321</v>
      </c>
      <c r="AK3" s="835"/>
      <c r="AL3" s="779" t="s">
        <v>370</v>
      </c>
      <c r="AM3" s="835"/>
      <c r="AN3" s="815" t="s">
        <v>256</v>
      </c>
      <c r="AO3" s="849"/>
      <c r="AP3" s="815" t="s">
        <v>427</v>
      </c>
      <c r="AQ3" s="849"/>
    </row>
    <row r="4" spans="1:43">
      <c r="A4" s="131" t="s">
        <v>40</v>
      </c>
      <c r="B4" s="138" t="s">
        <v>186</v>
      </c>
      <c r="C4" s="130" t="s">
        <v>187</v>
      </c>
      <c r="D4" s="138" t="s">
        <v>186</v>
      </c>
      <c r="E4" s="130" t="s">
        <v>187</v>
      </c>
      <c r="F4" s="138" t="s">
        <v>186</v>
      </c>
      <c r="G4" s="130" t="s">
        <v>187</v>
      </c>
      <c r="H4" s="138" t="s">
        <v>186</v>
      </c>
      <c r="I4" s="130" t="s">
        <v>187</v>
      </c>
      <c r="J4" s="138" t="s">
        <v>186</v>
      </c>
      <c r="K4" s="130" t="s">
        <v>187</v>
      </c>
      <c r="L4" s="138" t="s">
        <v>186</v>
      </c>
      <c r="M4" s="130" t="s">
        <v>187</v>
      </c>
      <c r="N4" s="138" t="s">
        <v>186</v>
      </c>
      <c r="O4" s="130" t="s">
        <v>187</v>
      </c>
      <c r="P4" s="138" t="s">
        <v>186</v>
      </c>
      <c r="Q4" s="130" t="s">
        <v>187</v>
      </c>
      <c r="R4" s="138" t="s">
        <v>186</v>
      </c>
      <c r="S4" s="130" t="s">
        <v>187</v>
      </c>
      <c r="T4" s="138" t="s">
        <v>186</v>
      </c>
      <c r="U4" s="130" t="s">
        <v>187</v>
      </c>
      <c r="V4" s="138" t="s">
        <v>186</v>
      </c>
      <c r="W4" s="130" t="s">
        <v>187</v>
      </c>
      <c r="X4" s="537" t="s">
        <v>186</v>
      </c>
      <c r="Y4" s="538" t="s">
        <v>187</v>
      </c>
      <c r="Z4" s="138" t="s">
        <v>186</v>
      </c>
      <c r="AA4" s="130" t="s">
        <v>187</v>
      </c>
      <c r="AB4" s="138" t="s">
        <v>186</v>
      </c>
      <c r="AC4" s="130" t="s">
        <v>187</v>
      </c>
      <c r="AD4" s="138" t="s">
        <v>186</v>
      </c>
      <c r="AE4" s="130" t="s">
        <v>187</v>
      </c>
      <c r="AF4" s="138" t="s">
        <v>186</v>
      </c>
      <c r="AG4" s="130" t="s">
        <v>187</v>
      </c>
      <c r="AH4" s="138" t="s">
        <v>186</v>
      </c>
      <c r="AI4" s="130" t="s">
        <v>187</v>
      </c>
      <c r="AJ4" s="334" t="s">
        <v>186</v>
      </c>
      <c r="AK4" s="337" t="s">
        <v>187</v>
      </c>
      <c r="AL4" s="253" t="s">
        <v>186</v>
      </c>
      <c r="AM4" s="254" t="s">
        <v>187</v>
      </c>
      <c r="AN4" s="138" t="s">
        <v>186</v>
      </c>
      <c r="AO4" s="130" t="s">
        <v>187</v>
      </c>
      <c r="AP4" s="617" t="s">
        <v>186</v>
      </c>
      <c r="AQ4" s="618" t="s">
        <v>187</v>
      </c>
    </row>
    <row r="5" spans="1:43" ht="6" customHeight="1">
      <c r="A5" s="301"/>
      <c r="B5" s="370"/>
      <c r="C5" s="409"/>
      <c r="D5" s="370"/>
      <c r="E5" s="409"/>
      <c r="F5" s="370"/>
      <c r="G5" s="409"/>
      <c r="H5" s="370"/>
      <c r="I5" s="409"/>
      <c r="J5" s="370"/>
      <c r="K5" s="409"/>
      <c r="L5" s="370"/>
      <c r="M5" s="409"/>
      <c r="N5" s="370"/>
      <c r="O5" s="409"/>
      <c r="P5" s="370"/>
      <c r="Q5" s="409"/>
      <c r="R5" s="370"/>
      <c r="S5" s="409"/>
      <c r="T5" s="370"/>
      <c r="U5" s="409"/>
      <c r="V5" s="370"/>
      <c r="W5" s="409"/>
      <c r="X5" s="409"/>
      <c r="Y5" s="409"/>
      <c r="Z5" s="370"/>
      <c r="AA5" s="409"/>
      <c r="AB5" s="370"/>
      <c r="AC5" s="409"/>
      <c r="AD5" s="370"/>
      <c r="AE5" s="409"/>
      <c r="AF5" s="370"/>
      <c r="AG5" s="409"/>
      <c r="AH5" s="370"/>
      <c r="AI5" s="409"/>
      <c r="AJ5" s="370"/>
      <c r="AK5" s="409"/>
      <c r="AL5" s="370"/>
      <c r="AM5" s="409"/>
      <c r="AN5" s="370"/>
      <c r="AO5" s="409"/>
    </row>
    <row r="6" spans="1:43" ht="12.75" customHeight="1">
      <c r="A6" s="30" t="s">
        <v>93</v>
      </c>
      <c r="B6" s="132">
        <v>9.2295345104333908</v>
      </c>
      <c r="C6" s="132">
        <v>14.5850796311819</v>
      </c>
      <c r="D6" s="132">
        <v>5.8186195826645299</v>
      </c>
      <c r="E6" s="132">
        <v>4.27314620863008</v>
      </c>
      <c r="F6" s="133">
        <v>5.7406663990365301</v>
      </c>
      <c r="G6" s="133">
        <v>7.2056975282781703</v>
      </c>
      <c r="H6" s="133">
        <v>2.1678040947410699</v>
      </c>
      <c r="I6" s="133">
        <v>3.4771679932970301</v>
      </c>
      <c r="J6" s="132">
        <v>3.17014446227929</v>
      </c>
      <c r="K6" s="132">
        <v>3.0595138306789602</v>
      </c>
      <c r="L6" s="132">
        <v>3.5714285714285698</v>
      </c>
      <c r="M6" s="132">
        <v>3.7704231252618299</v>
      </c>
      <c r="N6" s="133">
        <v>8.1460674157303394</v>
      </c>
      <c r="O6" s="133">
        <v>12.9032258064516</v>
      </c>
      <c r="P6" s="133">
        <v>9.4339622641509404</v>
      </c>
      <c r="Q6" s="133">
        <v>13.998323554065401</v>
      </c>
      <c r="R6" s="133">
        <v>4.5363307908470496</v>
      </c>
      <c r="S6" s="133">
        <v>10.4777870913663</v>
      </c>
      <c r="T6" s="133">
        <v>4.4141252006420499</v>
      </c>
      <c r="U6" s="133">
        <v>10.599078341013801</v>
      </c>
      <c r="V6" s="133">
        <v>3.53130016051364</v>
      </c>
      <c r="W6" s="133">
        <v>4.7339757017176396</v>
      </c>
      <c r="X6" s="759" t="s">
        <v>38</v>
      </c>
      <c r="Y6" s="759" t="s">
        <v>38</v>
      </c>
      <c r="Z6" s="133">
        <v>6.1797752808988804</v>
      </c>
      <c r="AA6" s="133">
        <v>10.0125680770842</v>
      </c>
      <c r="AB6" s="132">
        <v>1.32423756019262</v>
      </c>
      <c r="AC6" s="132">
        <v>2.4308466051969799</v>
      </c>
      <c r="AD6" s="132">
        <v>3.2517061421115998</v>
      </c>
      <c r="AE6" s="132">
        <v>2.9337803855825699</v>
      </c>
      <c r="AF6" s="133">
        <v>1.6051364365971099</v>
      </c>
      <c r="AG6" s="133">
        <v>1.71835708298407</v>
      </c>
      <c r="AH6" s="133">
        <v>7.5873143315937401</v>
      </c>
      <c r="AI6" s="133">
        <v>5.7813154587348103</v>
      </c>
      <c r="AJ6" s="759" t="s">
        <v>38</v>
      </c>
      <c r="AK6" s="759" t="s">
        <v>38</v>
      </c>
      <c r="AL6" s="759" t="s">
        <v>38</v>
      </c>
      <c r="AM6" s="759" t="s">
        <v>38</v>
      </c>
      <c r="AN6" s="133">
        <v>2.8502609393817702</v>
      </c>
      <c r="AO6" s="133">
        <v>2.84876413908672</v>
      </c>
      <c r="AP6" s="341" t="s">
        <v>38</v>
      </c>
      <c r="AQ6" s="341" t="s">
        <v>38</v>
      </c>
    </row>
    <row r="7" spans="1:43" ht="13.5" customHeight="1">
      <c r="A7" s="159">
        <v>2013</v>
      </c>
      <c r="B7" s="132">
        <v>6.7201221840397096</v>
      </c>
      <c r="C7" s="132">
        <v>10.953346855983799</v>
      </c>
      <c r="D7" s="132">
        <v>5.11645666284842</v>
      </c>
      <c r="E7" s="132">
        <v>2.7586206896551699</v>
      </c>
      <c r="F7" s="133">
        <v>3.9327987781595999</v>
      </c>
      <c r="G7" s="133">
        <v>5.7606490872210996</v>
      </c>
      <c r="H7" s="133">
        <v>2</v>
      </c>
      <c r="I7" s="133">
        <v>3.7</v>
      </c>
      <c r="J7" s="132">
        <v>2.9782359679266901</v>
      </c>
      <c r="K7" s="132">
        <v>2.2312373225152098</v>
      </c>
      <c r="L7" s="132">
        <v>3.0927835051546402</v>
      </c>
      <c r="M7" s="132">
        <v>1.90669371196755</v>
      </c>
      <c r="N7" s="133">
        <v>6.7</v>
      </c>
      <c r="O7" s="133">
        <v>11</v>
      </c>
      <c r="P7" s="133">
        <v>6.6437571592210798</v>
      </c>
      <c r="Q7" s="133">
        <v>12.9411764705882</v>
      </c>
      <c r="R7" s="133">
        <v>3.6273386788850699</v>
      </c>
      <c r="S7" s="133">
        <v>8.6004056795131802</v>
      </c>
      <c r="T7" s="133">
        <v>3.43642611683849</v>
      </c>
      <c r="U7" s="133">
        <v>9.6107055961070493</v>
      </c>
      <c r="V7" s="133">
        <v>3.13096601756396</v>
      </c>
      <c r="W7" s="133">
        <v>4.3813387423935097</v>
      </c>
      <c r="X7" s="759" t="s">
        <v>38</v>
      </c>
      <c r="Y7" s="759" t="s">
        <v>38</v>
      </c>
      <c r="Z7" s="133">
        <v>4.9618320610686997</v>
      </c>
      <c r="AA7" s="133">
        <v>7.5456389452332697</v>
      </c>
      <c r="AB7" s="132">
        <v>1.56548300878198</v>
      </c>
      <c r="AC7" s="132">
        <v>1.8255578093306299</v>
      </c>
      <c r="AD7" s="132">
        <v>3.0927835051546402</v>
      </c>
      <c r="AE7" s="132">
        <v>2.0698051948051899</v>
      </c>
      <c r="AF7" s="133">
        <v>1.1836578846888099</v>
      </c>
      <c r="AG7" s="133">
        <v>1.6632860040568</v>
      </c>
      <c r="AH7" s="133">
        <v>5.6870229007633597</v>
      </c>
      <c r="AI7" s="133">
        <v>4.1784989858012196</v>
      </c>
      <c r="AJ7" s="133">
        <v>4.8873615883925163</v>
      </c>
      <c r="AK7" s="133">
        <v>6.6125760649087217</v>
      </c>
      <c r="AL7" s="759" t="s">
        <v>38</v>
      </c>
      <c r="AM7" s="759" t="s">
        <v>38</v>
      </c>
      <c r="AN7" s="133">
        <v>2.7109583810614701</v>
      </c>
      <c r="AO7" s="133">
        <v>2.51521298174442</v>
      </c>
      <c r="AP7" s="341" t="s">
        <v>38</v>
      </c>
      <c r="AQ7" s="341" t="s">
        <v>38</v>
      </c>
    </row>
    <row r="8" spans="1:43" ht="12.75" customHeight="1">
      <c r="A8" s="159">
        <v>2014</v>
      </c>
      <c r="B8" s="132">
        <v>7.1990558615263573</v>
      </c>
      <c r="C8" s="132">
        <v>11.013030685161834</v>
      </c>
      <c r="D8" s="132">
        <v>4.4059795436664047</v>
      </c>
      <c r="E8" s="132">
        <v>2.4800336275746111</v>
      </c>
      <c r="F8" s="133">
        <v>3.7372147915027534</v>
      </c>
      <c r="G8" s="133">
        <v>6.3051702395964693</v>
      </c>
      <c r="H8" s="133">
        <v>2.1636506687647521</v>
      </c>
      <c r="I8" s="133">
        <v>4.2472666105971406</v>
      </c>
      <c r="J8" s="132">
        <v>2.5963808025177024</v>
      </c>
      <c r="K8" s="132">
        <v>1.5552753257671292</v>
      </c>
      <c r="L8" s="132">
        <v>2.7930763178599527</v>
      </c>
      <c r="M8" s="132">
        <v>2.3959646910466583</v>
      </c>
      <c r="N8" s="133">
        <v>5.5861526357199054</v>
      </c>
      <c r="O8" s="133">
        <v>9.7099621689785636</v>
      </c>
      <c r="P8" s="133">
        <v>7.3957513768686072</v>
      </c>
      <c r="Q8" s="133">
        <v>12.447434819175777</v>
      </c>
      <c r="R8" s="133">
        <v>3.4225019669551533</v>
      </c>
      <c r="S8" s="133">
        <v>9.0794451450189158</v>
      </c>
      <c r="T8" s="133">
        <v>3.6978756884343036</v>
      </c>
      <c r="U8" s="133">
        <v>9.1635140815468681</v>
      </c>
      <c r="V8" s="133">
        <v>3.461841070023604</v>
      </c>
      <c r="W8" s="133">
        <v>6.1370323665405628</v>
      </c>
      <c r="X8" s="759" t="s">
        <v>38</v>
      </c>
      <c r="Y8" s="759" t="s">
        <v>38</v>
      </c>
      <c r="Z8" s="133">
        <v>5.5074744295830058</v>
      </c>
      <c r="AA8" s="133">
        <v>7.9024800336275751</v>
      </c>
      <c r="AB8" s="132">
        <v>1.0228166797797011</v>
      </c>
      <c r="AC8" s="132">
        <v>2.0605550883095036</v>
      </c>
      <c r="AD8" s="132">
        <v>2.4783634933123526</v>
      </c>
      <c r="AE8" s="132">
        <v>2.1017234131988234</v>
      </c>
      <c r="AF8" s="133">
        <v>0.8</v>
      </c>
      <c r="AG8" s="133">
        <v>1.2</v>
      </c>
      <c r="AH8" s="133">
        <v>5.5468135326514556</v>
      </c>
      <c r="AI8" s="133">
        <v>4.1614123581336697</v>
      </c>
      <c r="AJ8" s="759" t="s">
        <v>38</v>
      </c>
      <c r="AK8" s="759" t="s">
        <v>38</v>
      </c>
      <c r="AL8" s="133">
        <v>4.2092840283241539</v>
      </c>
      <c r="AM8" s="133">
        <v>6.0975609756097562</v>
      </c>
      <c r="AN8" s="133">
        <v>2.7526543452615022</v>
      </c>
      <c r="AO8" s="133">
        <v>2.3539302227826817</v>
      </c>
      <c r="AP8" s="341" t="s">
        <v>38</v>
      </c>
      <c r="AQ8" s="341" t="s">
        <v>38</v>
      </c>
    </row>
    <row r="9" spans="1:43" ht="12.75" customHeight="1">
      <c r="A9" s="159">
        <v>2015</v>
      </c>
      <c r="B9" s="760">
        <v>7.1210978864542778</v>
      </c>
      <c r="C9" s="760">
        <v>9.9989137018662184</v>
      </c>
      <c r="D9" s="760">
        <v>4.9638711428014037</v>
      </c>
      <c r="E9" s="760">
        <v>2.3716591195056047</v>
      </c>
      <c r="F9" s="760">
        <v>4.046392656187221</v>
      </c>
      <c r="G9" s="760">
        <v>5.9092235006310512</v>
      </c>
      <c r="H9" s="760">
        <v>2.1454181811106938</v>
      </c>
      <c r="I9" s="760">
        <v>3.2498892275922882</v>
      </c>
      <c r="J9" s="760">
        <v>2.5222016122371951</v>
      </c>
      <c r="K9" s="760">
        <v>1.6124124417478465</v>
      </c>
      <c r="L9" s="760">
        <v>3.1444813373534655</v>
      </c>
      <c r="M9" s="760">
        <v>2.0793538732370767</v>
      </c>
      <c r="N9" s="760">
        <v>6.2969860996993958</v>
      </c>
      <c r="O9" s="760">
        <v>9.4136247090608389</v>
      </c>
      <c r="P9" s="760">
        <v>6.8408606291566292</v>
      </c>
      <c r="Q9" s="760">
        <v>12.16085840397478</v>
      </c>
      <c r="R9" s="760">
        <v>3.1773286484199694</v>
      </c>
      <c r="S9" s="760">
        <v>7.2731373836129753</v>
      </c>
      <c r="T9" s="760">
        <v>3.7527982573254044</v>
      </c>
      <c r="U9" s="760">
        <v>8.280026693464082</v>
      </c>
      <c r="V9" s="759" t="s">
        <v>38</v>
      </c>
      <c r="W9" s="759" t="s">
        <v>38</v>
      </c>
      <c r="X9" s="761">
        <v>4.3444336027507031</v>
      </c>
      <c r="Y9" s="760">
        <v>5.4387199556885255</v>
      </c>
      <c r="Z9" s="759" t="s">
        <v>38</v>
      </c>
      <c r="AA9" s="759" t="s">
        <v>38</v>
      </c>
      <c r="AB9" s="760">
        <v>1.2124071564239205</v>
      </c>
      <c r="AC9" s="760">
        <v>1.965845625575898</v>
      </c>
      <c r="AD9" s="760">
        <v>2.5097950959156958</v>
      </c>
      <c r="AE9" s="760">
        <v>2.112487777887285</v>
      </c>
      <c r="AF9" s="760">
        <v>1.3386232379013006</v>
      </c>
      <c r="AG9" s="760">
        <v>1.1056290553122634</v>
      </c>
      <c r="AH9" s="761">
        <v>5.9532024821886882</v>
      </c>
      <c r="AI9" s="761">
        <v>3.9845812494605357</v>
      </c>
      <c r="AJ9" s="759" t="s">
        <v>38</v>
      </c>
      <c r="AK9" s="759" t="s">
        <v>38</v>
      </c>
      <c r="AL9" s="760">
        <v>4.4730858372507365</v>
      </c>
      <c r="AM9" s="760">
        <v>5.8164909514696532</v>
      </c>
      <c r="AN9" s="760">
        <v>2.353125289457477</v>
      </c>
      <c r="AO9" s="760">
        <v>2.3686700352709886</v>
      </c>
      <c r="AP9" s="341" t="s">
        <v>38</v>
      </c>
      <c r="AQ9" s="341" t="s">
        <v>38</v>
      </c>
    </row>
    <row r="10" spans="1:43" ht="12.75" customHeight="1">
      <c r="A10" s="159">
        <v>2016</v>
      </c>
      <c r="B10" s="760">
        <v>6.6004999999999994</v>
      </c>
      <c r="C10" s="760">
        <v>9.1551999999999989</v>
      </c>
      <c r="D10" s="760">
        <v>5.1276000000000002</v>
      </c>
      <c r="E10" s="760">
        <v>1.6256489460811221</v>
      </c>
      <c r="F10" s="758">
        <v>4.1379000000000001</v>
      </c>
      <c r="G10" s="760">
        <v>4.7008000000000001</v>
      </c>
      <c r="H10" s="760">
        <v>2.3414000000000001</v>
      </c>
      <c r="I10" s="760">
        <v>2.8698999999999999</v>
      </c>
      <c r="J10" s="760">
        <v>2.9971000000000001</v>
      </c>
      <c r="K10" s="760">
        <v>1.0401</v>
      </c>
      <c r="L10" s="760">
        <v>2.4067000000000003</v>
      </c>
      <c r="M10" s="760">
        <v>2.0996999999999999</v>
      </c>
      <c r="N10" s="760">
        <v>5.0099</v>
      </c>
      <c r="O10" s="760">
        <v>8.4610000000000003</v>
      </c>
      <c r="P10" s="760">
        <v>5.6384999999999996</v>
      </c>
      <c r="Q10" s="760">
        <v>11.444600000000001</v>
      </c>
      <c r="R10" s="760">
        <v>2.6414</v>
      </c>
      <c r="S10" s="760">
        <v>7.1574999999999998</v>
      </c>
      <c r="T10" s="760">
        <v>3.8258000000000001</v>
      </c>
      <c r="U10" s="760">
        <v>8.418000000000001</v>
      </c>
      <c r="V10" s="759" t="s">
        <v>38</v>
      </c>
      <c r="W10" s="759" t="s">
        <v>38</v>
      </c>
      <c r="X10" s="761">
        <v>4.2508999999999997</v>
      </c>
      <c r="Y10" s="760">
        <v>4.8030999999999997</v>
      </c>
      <c r="Z10" s="759" t="s">
        <v>38</v>
      </c>
      <c r="AA10" s="759" t="s">
        <v>38</v>
      </c>
      <c r="AB10" s="760">
        <v>1.2876000000000001</v>
      </c>
      <c r="AC10" s="760">
        <v>1.5044999999999999</v>
      </c>
      <c r="AD10" s="760">
        <v>2.2696000000000001</v>
      </c>
      <c r="AE10" s="760">
        <v>1.1654</v>
      </c>
      <c r="AF10" s="760">
        <v>1.2387000000000001</v>
      </c>
      <c r="AG10" s="760">
        <v>1.4564999999999999</v>
      </c>
      <c r="AH10" s="760">
        <v>5.0369999999999999</v>
      </c>
      <c r="AI10" s="760">
        <v>3.4457</v>
      </c>
      <c r="AJ10" s="759" t="s">
        <v>38</v>
      </c>
      <c r="AK10" s="759" t="s">
        <v>38</v>
      </c>
      <c r="AL10" s="760">
        <v>4.2922000000000002</v>
      </c>
      <c r="AM10" s="760">
        <v>5.2082000000000006</v>
      </c>
      <c r="AN10" s="762">
        <v>2.8401999999999998</v>
      </c>
      <c r="AO10" s="762">
        <v>1.9896</v>
      </c>
      <c r="AP10" s="763">
        <v>3.9556</v>
      </c>
      <c r="AQ10" s="729">
        <v>7.6897999999999991</v>
      </c>
    </row>
    <row r="11" spans="1:43" ht="6" customHeight="1">
      <c r="A11" s="129"/>
      <c r="B11" s="129"/>
      <c r="C11" s="129"/>
      <c r="D11" s="129"/>
      <c r="E11" s="129"/>
      <c r="F11" s="213"/>
      <c r="G11" s="213"/>
      <c r="H11" s="213"/>
      <c r="I11" s="213"/>
      <c r="J11" s="213"/>
      <c r="K11" s="213"/>
      <c r="L11" s="213"/>
      <c r="M11" s="213"/>
      <c r="N11" s="129"/>
      <c r="O11" s="129"/>
      <c r="P11" s="129"/>
      <c r="Q11" s="129"/>
      <c r="R11" s="129"/>
      <c r="S11" s="129"/>
      <c r="T11" s="129"/>
      <c r="U11" s="129"/>
      <c r="V11" s="129"/>
      <c r="W11" s="129"/>
      <c r="X11" s="296"/>
      <c r="Y11" s="296"/>
      <c r="Z11" s="129"/>
      <c r="AA11" s="129"/>
      <c r="AB11" s="129"/>
      <c r="AC11" s="129"/>
      <c r="AD11" s="129"/>
      <c r="AE11" s="129"/>
      <c r="AF11" s="129"/>
      <c r="AG11" s="129"/>
      <c r="AH11" s="129"/>
      <c r="AI11" s="129"/>
      <c r="AJ11" s="129"/>
      <c r="AK11" s="129"/>
      <c r="AL11" s="129"/>
      <c r="AM11" s="129"/>
    </row>
    <row r="12" spans="1:43" ht="12.75" customHeight="1">
      <c r="A12" s="801" t="s">
        <v>200</v>
      </c>
      <c r="B12" s="801"/>
      <c r="C12" s="801"/>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01"/>
    </row>
    <row r="13" spans="1:43">
      <c r="A13" s="431"/>
      <c r="B13" s="431"/>
      <c r="C13" s="431"/>
      <c r="D13" s="431"/>
      <c r="E13" s="431"/>
      <c r="F13" s="431"/>
      <c r="G13" s="431"/>
      <c r="H13" s="431"/>
      <c r="I13" s="431"/>
      <c r="J13" s="431"/>
      <c r="K13" s="431"/>
      <c r="L13" s="431"/>
      <c r="M13" s="431"/>
      <c r="N13" s="431"/>
      <c r="O13" s="431"/>
      <c r="P13" s="431"/>
    </row>
  </sheetData>
  <mergeCells count="24">
    <mergeCell ref="AP3:AQ3"/>
    <mergeCell ref="AH3:AI3"/>
    <mergeCell ref="H3:I3"/>
    <mergeCell ref="J3:K3"/>
    <mergeCell ref="L3:M3"/>
    <mergeCell ref="N3:O3"/>
    <mergeCell ref="P3:Q3"/>
    <mergeCell ref="X3:Y3"/>
    <mergeCell ref="A12:AQ12"/>
    <mergeCell ref="K1:O1"/>
    <mergeCell ref="AN3:AO3"/>
    <mergeCell ref="AL3:AM3"/>
    <mergeCell ref="AJ3:AK3"/>
    <mergeCell ref="T3:U3"/>
    <mergeCell ref="V3:W3"/>
    <mergeCell ref="Z3:AA3"/>
    <mergeCell ref="AB3:AC3"/>
    <mergeCell ref="AD3:AE3"/>
    <mergeCell ref="AF3:AG3"/>
    <mergeCell ref="A2:AM2"/>
    <mergeCell ref="B3:C3"/>
    <mergeCell ref="D3:E3"/>
    <mergeCell ref="F3:G3"/>
    <mergeCell ref="R3:S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Q23"/>
  <sheetViews>
    <sheetView workbookViewId="0">
      <pane ySplit="4" topLeftCell="A5" activePane="bottomLeft" state="frozen"/>
      <selection activeCell="A17" sqref="A17:XFD18"/>
      <selection pane="bottomLeft" activeCell="AI28" sqref="AI28"/>
    </sheetView>
  </sheetViews>
  <sheetFormatPr defaultColWidth="9.140625" defaultRowHeight="15"/>
  <cols>
    <col min="1" max="1" width="6.7109375" style="42" customWidth="1"/>
    <col min="2" max="39" width="4.7109375" style="42" customWidth="1"/>
    <col min="40" max="40" width="5.42578125" style="42" customWidth="1"/>
    <col min="41" max="41" width="5" style="42" customWidth="1"/>
    <col min="42" max="42" width="4.7109375" style="42" customWidth="1"/>
    <col min="43" max="43" width="5.140625" style="42" customWidth="1"/>
    <col min="44" max="16384" width="9.140625" style="42"/>
  </cols>
  <sheetData>
    <row r="1" spans="1:43" ht="31.5" customHeight="1">
      <c r="A1" s="142"/>
      <c r="B1" s="143"/>
      <c r="C1" s="143"/>
      <c r="D1" s="143"/>
      <c r="E1" s="143"/>
      <c r="F1" s="143"/>
      <c r="G1" s="143"/>
      <c r="H1" s="143"/>
      <c r="I1" s="143"/>
      <c r="J1" s="143"/>
      <c r="K1" s="774" t="s">
        <v>354</v>
      </c>
      <c r="L1" s="775"/>
      <c r="M1" s="775"/>
      <c r="N1" s="817"/>
      <c r="O1" s="817"/>
      <c r="P1" s="143"/>
      <c r="Q1" s="94"/>
      <c r="R1" s="94"/>
      <c r="S1" s="94"/>
      <c r="T1" s="94"/>
      <c r="U1" s="94"/>
    </row>
    <row r="2" spans="1:43" ht="15" customHeight="1">
      <c r="A2" s="803" t="s">
        <v>428</v>
      </c>
      <c r="B2" s="803"/>
      <c r="C2" s="803"/>
      <c r="D2" s="803"/>
      <c r="E2" s="803"/>
      <c r="F2" s="803"/>
      <c r="G2" s="803"/>
      <c r="H2" s="803"/>
      <c r="I2" s="803"/>
      <c r="J2" s="803"/>
      <c r="K2" s="803"/>
      <c r="L2" s="803"/>
      <c r="M2" s="803"/>
      <c r="N2" s="803"/>
      <c r="O2" s="803"/>
      <c r="P2" s="803"/>
      <c r="Q2" s="803"/>
      <c r="R2" s="803"/>
      <c r="S2" s="803"/>
      <c r="T2" s="803"/>
      <c r="U2" s="803"/>
      <c r="V2" s="850"/>
      <c r="W2" s="850"/>
      <c r="X2" s="850"/>
      <c r="Y2" s="850"/>
      <c r="Z2" s="850"/>
      <c r="AA2" s="850"/>
      <c r="AB2" s="850"/>
      <c r="AC2" s="850"/>
      <c r="AD2" s="850"/>
      <c r="AE2" s="850"/>
      <c r="AF2" s="850"/>
      <c r="AG2" s="850"/>
      <c r="AH2" s="850"/>
      <c r="AI2" s="850"/>
      <c r="AJ2" s="850"/>
      <c r="AK2" s="850"/>
      <c r="AL2" s="850"/>
      <c r="AM2" s="850"/>
    </row>
    <row r="3" spans="1:43" ht="105" customHeight="1">
      <c r="A3" s="157"/>
      <c r="B3" s="779" t="s">
        <v>257</v>
      </c>
      <c r="C3" s="835"/>
      <c r="D3" s="779" t="s">
        <v>250</v>
      </c>
      <c r="E3" s="835"/>
      <c r="F3" s="779" t="s">
        <v>258</v>
      </c>
      <c r="G3" s="779"/>
      <c r="H3" s="779" t="s">
        <v>251</v>
      </c>
      <c r="I3" s="835"/>
      <c r="J3" s="779" t="s">
        <v>252</v>
      </c>
      <c r="K3" s="835"/>
      <c r="L3" s="779" t="s">
        <v>253</v>
      </c>
      <c r="M3" s="835"/>
      <c r="N3" s="779" t="s">
        <v>235</v>
      </c>
      <c r="O3" s="835"/>
      <c r="P3" s="779" t="s">
        <v>236</v>
      </c>
      <c r="Q3" s="779"/>
      <c r="R3" s="779" t="s">
        <v>237</v>
      </c>
      <c r="S3" s="835"/>
      <c r="T3" s="779" t="s">
        <v>238</v>
      </c>
      <c r="U3" s="835"/>
      <c r="V3" s="779" t="s">
        <v>259</v>
      </c>
      <c r="W3" s="835"/>
      <c r="X3" s="779" t="s">
        <v>371</v>
      </c>
      <c r="Y3" s="835"/>
      <c r="Z3" s="779" t="s">
        <v>260</v>
      </c>
      <c r="AA3" s="835"/>
      <c r="AB3" s="779" t="s">
        <v>243</v>
      </c>
      <c r="AC3" s="835"/>
      <c r="AD3" s="779" t="s">
        <v>261</v>
      </c>
      <c r="AE3" s="835"/>
      <c r="AF3" s="779" t="s">
        <v>254</v>
      </c>
      <c r="AG3" s="835"/>
      <c r="AH3" s="779" t="s">
        <v>255</v>
      </c>
      <c r="AI3" s="835"/>
      <c r="AJ3" s="779" t="s">
        <v>322</v>
      </c>
      <c r="AK3" s="835"/>
      <c r="AL3" s="779" t="s">
        <v>370</v>
      </c>
      <c r="AM3" s="835"/>
      <c r="AN3" s="815" t="s">
        <v>256</v>
      </c>
      <c r="AO3" s="815"/>
      <c r="AP3" s="815" t="s">
        <v>427</v>
      </c>
      <c r="AQ3" s="849"/>
    </row>
    <row r="4" spans="1:43">
      <c r="A4" s="131" t="s">
        <v>40</v>
      </c>
      <c r="B4" s="138" t="s">
        <v>186</v>
      </c>
      <c r="C4" s="130" t="s">
        <v>187</v>
      </c>
      <c r="D4" s="138" t="s">
        <v>186</v>
      </c>
      <c r="E4" s="130" t="s">
        <v>187</v>
      </c>
      <c r="F4" s="138" t="s">
        <v>186</v>
      </c>
      <c r="G4" s="130" t="s">
        <v>187</v>
      </c>
      <c r="H4" s="138" t="s">
        <v>186</v>
      </c>
      <c r="I4" s="130" t="s">
        <v>187</v>
      </c>
      <c r="J4" s="138" t="s">
        <v>186</v>
      </c>
      <c r="K4" s="130" t="s">
        <v>187</v>
      </c>
      <c r="L4" s="138" t="s">
        <v>186</v>
      </c>
      <c r="M4" s="130" t="s">
        <v>187</v>
      </c>
      <c r="N4" s="138" t="s">
        <v>186</v>
      </c>
      <c r="O4" s="130" t="s">
        <v>187</v>
      </c>
      <c r="P4" s="138" t="s">
        <v>186</v>
      </c>
      <c r="Q4" s="130" t="s">
        <v>187</v>
      </c>
      <c r="R4" s="138" t="s">
        <v>186</v>
      </c>
      <c r="S4" s="130" t="s">
        <v>187</v>
      </c>
      <c r="T4" s="138" t="s">
        <v>186</v>
      </c>
      <c r="U4" s="130" t="s">
        <v>187</v>
      </c>
      <c r="V4" s="138" t="s">
        <v>186</v>
      </c>
      <c r="W4" s="130" t="s">
        <v>187</v>
      </c>
      <c r="X4" s="537" t="s">
        <v>186</v>
      </c>
      <c r="Y4" s="538" t="s">
        <v>187</v>
      </c>
      <c r="Z4" s="138" t="s">
        <v>186</v>
      </c>
      <c r="AA4" s="130" t="s">
        <v>187</v>
      </c>
      <c r="AB4" s="138" t="s">
        <v>186</v>
      </c>
      <c r="AC4" s="130" t="s">
        <v>187</v>
      </c>
      <c r="AD4" s="138" t="s">
        <v>186</v>
      </c>
      <c r="AE4" s="130" t="s">
        <v>187</v>
      </c>
      <c r="AF4" s="138" t="s">
        <v>186</v>
      </c>
      <c r="AG4" s="130" t="s">
        <v>187</v>
      </c>
      <c r="AH4" s="138" t="s">
        <v>186</v>
      </c>
      <c r="AI4" s="130" t="s">
        <v>187</v>
      </c>
      <c r="AJ4" s="334" t="s">
        <v>186</v>
      </c>
      <c r="AK4" s="337" t="s">
        <v>187</v>
      </c>
      <c r="AL4" s="253" t="s">
        <v>186</v>
      </c>
      <c r="AM4" s="254" t="s">
        <v>187</v>
      </c>
      <c r="AN4" s="138" t="s">
        <v>186</v>
      </c>
      <c r="AO4" s="130" t="s">
        <v>187</v>
      </c>
      <c r="AP4" s="617" t="s">
        <v>186</v>
      </c>
      <c r="AQ4" s="618" t="s">
        <v>187</v>
      </c>
    </row>
    <row r="5" spans="1:43" ht="6" customHeight="1">
      <c r="A5" s="301"/>
      <c r="B5" s="370"/>
      <c r="C5" s="409"/>
      <c r="D5" s="370"/>
      <c r="E5" s="409"/>
      <c r="F5" s="370"/>
      <c r="G5" s="409"/>
      <c r="H5" s="370"/>
      <c r="I5" s="409"/>
      <c r="J5" s="370"/>
      <c r="K5" s="409"/>
      <c r="L5" s="370"/>
      <c r="M5" s="409"/>
      <c r="N5" s="370"/>
      <c r="O5" s="409"/>
      <c r="P5" s="370"/>
      <c r="Q5" s="409"/>
      <c r="R5" s="370"/>
      <c r="S5" s="409"/>
      <c r="T5" s="370"/>
      <c r="U5" s="409"/>
      <c r="V5" s="370"/>
      <c r="W5" s="409"/>
      <c r="X5" s="409"/>
      <c r="Y5" s="409"/>
      <c r="Z5" s="370"/>
      <c r="AA5" s="409"/>
      <c r="AB5" s="370"/>
      <c r="AC5" s="409"/>
      <c r="AD5" s="370"/>
      <c r="AE5" s="409"/>
      <c r="AF5" s="370"/>
      <c r="AG5" s="409"/>
      <c r="AH5" s="370"/>
      <c r="AI5" s="409"/>
      <c r="AJ5" s="370"/>
      <c r="AK5" s="409"/>
      <c r="AL5" s="370"/>
      <c r="AM5" s="409"/>
      <c r="AN5" s="370"/>
      <c r="AO5" s="409"/>
    </row>
    <row r="6" spans="1:43" ht="12.75" customHeight="1">
      <c r="A6" s="30" t="s">
        <v>93</v>
      </c>
      <c r="B6" s="93">
        <v>25.195210827693899</v>
      </c>
      <c r="C6" s="93">
        <v>27.601314348302299</v>
      </c>
      <c r="D6" s="93">
        <v>12.545549193128601</v>
      </c>
      <c r="E6" s="93">
        <v>5.2573932092004396</v>
      </c>
      <c r="F6" s="93">
        <v>13.0729166666667</v>
      </c>
      <c r="G6" s="93">
        <v>12.5410733844469</v>
      </c>
      <c r="H6" s="93">
        <v>4.7891723060905802</v>
      </c>
      <c r="I6" s="93">
        <v>4.8192771084337398</v>
      </c>
      <c r="J6" s="93">
        <v>7.1837584591358699</v>
      </c>
      <c r="K6" s="93">
        <v>4.2716319824753599</v>
      </c>
      <c r="L6" s="93">
        <v>9.7865694950546605</v>
      </c>
      <c r="M6" s="93">
        <v>4.7645125958378998</v>
      </c>
      <c r="N6" s="93">
        <v>18.8541666666667</v>
      </c>
      <c r="O6" s="93">
        <v>23.9320920043812</v>
      </c>
      <c r="P6" s="93">
        <v>23.152965660770001</v>
      </c>
      <c r="Q6" s="93">
        <v>28.2430213464696</v>
      </c>
      <c r="R6" s="93">
        <v>5.57001561686622</v>
      </c>
      <c r="S6" s="93">
        <v>10.2353585112206</v>
      </c>
      <c r="T6" s="93">
        <v>9.5262883914627796</v>
      </c>
      <c r="U6" s="93">
        <v>16.328767123287701</v>
      </c>
      <c r="V6" s="93">
        <v>9.7345132743362797</v>
      </c>
      <c r="W6" s="93">
        <v>7.39320920043812</v>
      </c>
      <c r="X6" s="759" t="s">
        <v>38</v>
      </c>
      <c r="Y6" s="759" t="s">
        <v>38</v>
      </c>
      <c r="Z6" s="93">
        <v>20.458094742321698</v>
      </c>
      <c r="AA6" s="93">
        <v>24.370208105147899</v>
      </c>
      <c r="AB6" s="93">
        <v>3.0713170223841799</v>
      </c>
      <c r="AC6" s="93">
        <v>4.7645125958378998</v>
      </c>
      <c r="AD6" s="93">
        <v>6.40291514836023</v>
      </c>
      <c r="AE6" s="93">
        <v>2.3548740416210299</v>
      </c>
      <c r="AF6" s="93">
        <v>3.75</v>
      </c>
      <c r="AG6" s="93">
        <v>2.4630541871921201</v>
      </c>
      <c r="AH6" s="93">
        <v>11.4523685580427</v>
      </c>
      <c r="AI6" s="93">
        <v>6.68127053669222</v>
      </c>
      <c r="AJ6" s="341" t="s">
        <v>38</v>
      </c>
      <c r="AK6" s="341" t="s">
        <v>38</v>
      </c>
      <c r="AL6" s="341" t="s">
        <v>38</v>
      </c>
      <c r="AM6" s="341" t="s">
        <v>38</v>
      </c>
      <c r="AN6" s="93">
        <v>5.9864653826132201</v>
      </c>
      <c r="AO6" s="93">
        <v>4.4906900328587103</v>
      </c>
      <c r="AP6" s="341" t="s">
        <v>38</v>
      </c>
      <c r="AQ6" s="341" t="s">
        <v>38</v>
      </c>
    </row>
    <row r="7" spans="1:43" ht="12.75" customHeight="1">
      <c r="A7" s="159">
        <v>2013</v>
      </c>
      <c r="B7" s="93">
        <v>23.025435073627801</v>
      </c>
      <c r="C7" s="93">
        <v>24.540174249758</v>
      </c>
      <c r="D7" s="93">
        <v>13.2083891120036</v>
      </c>
      <c r="E7" s="93">
        <v>4.7411707789066302</v>
      </c>
      <c r="F7" s="93">
        <v>12.221231043711001</v>
      </c>
      <c r="G7" s="93">
        <v>12.1915820029028</v>
      </c>
      <c r="H7" s="93">
        <v>4.5495093666369302</v>
      </c>
      <c r="I7" s="93">
        <v>3.8684719535783398</v>
      </c>
      <c r="J7" s="93">
        <v>6.9165551093261897</v>
      </c>
      <c r="K7" s="93">
        <v>3.3865505563618798</v>
      </c>
      <c r="L7" s="93">
        <v>9.6385542168674707</v>
      </c>
      <c r="M7" s="93">
        <v>4.35413642960813</v>
      </c>
      <c r="N7" s="93">
        <v>18.250780901383301</v>
      </c>
      <c r="O7" s="93">
        <v>21.228239845261101</v>
      </c>
      <c r="P7" s="93">
        <v>22.177599286033001</v>
      </c>
      <c r="Q7" s="93">
        <v>25.6410256410256</v>
      </c>
      <c r="R7" s="93">
        <v>5.3523639607493303</v>
      </c>
      <c r="S7" s="93">
        <v>8.3212385099177606</v>
      </c>
      <c r="T7" s="93">
        <v>6.9580731489741297</v>
      </c>
      <c r="U7" s="93">
        <v>14.3202709240445</v>
      </c>
      <c r="V7" s="93">
        <v>7.3627844712182098</v>
      </c>
      <c r="W7" s="93">
        <v>7.9342041606192604</v>
      </c>
      <c r="X7" s="759" t="s">
        <v>38</v>
      </c>
      <c r="Y7" s="759" t="s">
        <v>38</v>
      </c>
      <c r="Z7" s="93">
        <v>19.3131132917038</v>
      </c>
      <c r="AA7" s="93">
        <v>21.044992743106</v>
      </c>
      <c r="AB7" s="93">
        <v>3.3913431503793001</v>
      </c>
      <c r="AC7" s="93">
        <v>5.2249637155297499</v>
      </c>
      <c r="AD7" s="93">
        <v>5.6671128960285602</v>
      </c>
      <c r="AE7" s="93">
        <v>3.3381712626995599</v>
      </c>
      <c r="AF7" s="93">
        <v>3.6144578313253</v>
      </c>
      <c r="AG7" s="93">
        <v>2.0803096274794401</v>
      </c>
      <c r="AH7" s="93">
        <v>9.0584560464078496</v>
      </c>
      <c r="AI7" s="93">
        <v>4.2089985486211896</v>
      </c>
      <c r="AJ7" s="93">
        <v>9.9464763603925057</v>
      </c>
      <c r="AK7" s="93">
        <v>9.4823415578132568</v>
      </c>
      <c r="AL7" s="341" t="s">
        <v>38</v>
      </c>
      <c r="AM7" s="341" t="s">
        <v>38</v>
      </c>
      <c r="AN7" s="93">
        <v>6.5149486836233796</v>
      </c>
      <c r="AO7" s="93">
        <v>4.69279148524432</v>
      </c>
      <c r="AP7" s="341" t="s">
        <v>38</v>
      </c>
      <c r="AQ7" s="341" t="s">
        <v>38</v>
      </c>
    </row>
    <row r="8" spans="1:43" ht="12.75" customHeight="1">
      <c r="A8" s="159">
        <v>2014</v>
      </c>
      <c r="B8" s="93">
        <v>21.620253164556964</v>
      </c>
      <c r="C8" s="93">
        <v>25.581395348837212</v>
      </c>
      <c r="D8" s="93">
        <v>11.848101265822784</v>
      </c>
      <c r="E8" s="93">
        <v>4.4889129259058951</v>
      </c>
      <c r="F8" s="93">
        <v>12.044534412955466</v>
      </c>
      <c r="G8" s="93">
        <v>11.627906976744185</v>
      </c>
      <c r="H8" s="93">
        <v>4.3016194331983799</v>
      </c>
      <c r="I8" s="93">
        <v>3.0286641427798808</v>
      </c>
      <c r="J8" s="93">
        <v>7.0886075949367093</v>
      </c>
      <c r="K8" s="93">
        <v>3.3008658008658007</v>
      </c>
      <c r="L8" s="93">
        <v>8.8562753036437254</v>
      </c>
      <c r="M8" s="93">
        <v>4.5454545454545459</v>
      </c>
      <c r="N8" s="93">
        <v>18.329113924050631</v>
      </c>
      <c r="O8" s="93">
        <v>21.416982152514873</v>
      </c>
      <c r="P8" s="93">
        <v>22.075949367088608</v>
      </c>
      <c r="Q8" s="93">
        <v>25.378787878787879</v>
      </c>
      <c r="R8" s="93">
        <v>5.4177215189873413</v>
      </c>
      <c r="S8" s="93">
        <v>9.031909140075717</v>
      </c>
      <c r="T8" s="93">
        <v>8.5063291139240516</v>
      </c>
      <c r="U8" s="93">
        <v>15.197404002163331</v>
      </c>
      <c r="V8" s="93">
        <v>10.481012658227847</v>
      </c>
      <c r="W8" s="93">
        <v>12.439156300703083</v>
      </c>
      <c r="X8" s="759" t="s">
        <v>38</v>
      </c>
      <c r="Y8" s="759" t="s">
        <v>38</v>
      </c>
      <c r="Z8" s="93">
        <v>19.341772151898734</v>
      </c>
      <c r="AA8" s="93">
        <v>24.067063277447268</v>
      </c>
      <c r="AB8" s="93">
        <v>3.3924050632911396</v>
      </c>
      <c r="AC8" s="93">
        <v>4.7593293672255275</v>
      </c>
      <c r="AD8" s="93">
        <v>5.9746835443037973</v>
      </c>
      <c r="AE8" s="93">
        <v>2.8123309897241753</v>
      </c>
      <c r="AF8" s="93">
        <v>2.2278481012658227</v>
      </c>
      <c r="AG8" s="93">
        <v>2.1092482422931313</v>
      </c>
      <c r="AH8" s="93">
        <v>7.7468354430379751</v>
      </c>
      <c r="AI8" s="93">
        <v>4.2725797728501895</v>
      </c>
      <c r="AJ8" s="341" t="s">
        <v>38</v>
      </c>
      <c r="AK8" s="341" t="s">
        <v>38</v>
      </c>
      <c r="AL8" s="93">
        <v>7.59493670886076</v>
      </c>
      <c r="AM8" s="93">
        <v>9.2482422931314225</v>
      </c>
      <c r="AN8" s="93">
        <v>6.9367088607594942</v>
      </c>
      <c r="AO8" s="93">
        <v>5.0838290968090858</v>
      </c>
      <c r="AP8" s="341" t="s">
        <v>38</v>
      </c>
      <c r="AQ8" s="341" t="s">
        <v>38</v>
      </c>
    </row>
    <row r="9" spans="1:43" ht="12.75" customHeight="1">
      <c r="A9" s="159">
        <v>2015</v>
      </c>
      <c r="B9" s="760">
        <v>19.581802289277633</v>
      </c>
      <c r="C9" s="760">
        <v>24.541487725566292</v>
      </c>
      <c r="D9" s="760">
        <v>9.3222114594665157</v>
      </c>
      <c r="E9" s="760">
        <v>4.479741738826343</v>
      </c>
      <c r="F9" s="760">
        <v>10.724361068658338</v>
      </c>
      <c r="G9" s="760">
        <v>11.929323245930735</v>
      </c>
      <c r="H9" s="760">
        <v>3.5239198637540858</v>
      </c>
      <c r="I9" s="760">
        <v>3.8163139883835302</v>
      </c>
      <c r="J9" s="760">
        <v>4.9661878714597751</v>
      </c>
      <c r="K9" s="760">
        <v>3.9337027623389287</v>
      </c>
      <c r="L9" s="760">
        <v>6.9945984459112154</v>
      </c>
      <c r="M9" s="760">
        <v>4.538588853287397</v>
      </c>
      <c r="N9" s="760">
        <v>14.782987084589127</v>
      </c>
      <c r="O9" s="760">
        <v>20.44379796294951</v>
      </c>
      <c r="P9" s="760">
        <v>18.740499779129923</v>
      </c>
      <c r="Q9" s="760">
        <v>25.791087533808586</v>
      </c>
      <c r="R9" s="760">
        <v>4.4502911036219812</v>
      </c>
      <c r="S9" s="760">
        <v>8.3262850008518186</v>
      </c>
      <c r="T9" s="760">
        <v>7.7906485916983845</v>
      </c>
      <c r="U9" s="760">
        <v>15.406655023955516</v>
      </c>
      <c r="V9" s="759" t="s">
        <v>38</v>
      </c>
      <c r="W9" s="759" t="s">
        <v>38</v>
      </c>
      <c r="X9" s="760">
        <v>10.827795347718999</v>
      </c>
      <c r="Y9" s="760">
        <v>12.983524274904781</v>
      </c>
      <c r="Z9" s="759" t="s">
        <v>38</v>
      </c>
      <c r="AA9" s="759" t="s">
        <v>38</v>
      </c>
      <c r="AB9" s="760">
        <v>2.845997583341374</v>
      </c>
      <c r="AC9" s="760">
        <v>4.5975563783146862</v>
      </c>
      <c r="AD9" s="760">
        <v>3.3909943234813631</v>
      </c>
      <c r="AE9" s="760">
        <v>2.4862362318527191</v>
      </c>
      <c r="AF9" s="760">
        <v>1.9779173336149667</v>
      </c>
      <c r="AG9" s="760">
        <v>3.2859122618267511</v>
      </c>
      <c r="AH9" s="760">
        <v>8.5066191961550803</v>
      </c>
      <c r="AI9" s="760">
        <v>5.3335991142162147</v>
      </c>
      <c r="AJ9" s="759" t="s">
        <v>38</v>
      </c>
      <c r="AK9" s="759" t="s">
        <v>38</v>
      </c>
      <c r="AL9" s="760">
        <v>7.9571036686082053</v>
      </c>
      <c r="AM9" s="760">
        <v>8.8295921104501041</v>
      </c>
      <c r="AN9" s="760">
        <v>5.8450213434427054</v>
      </c>
      <c r="AO9" s="760">
        <v>4.2348512377800294</v>
      </c>
      <c r="AP9" s="341" t="s">
        <v>38</v>
      </c>
      <c r="AQ9" s="341" t="s">
        <v>38</v>
      </c>
    </row>
    <row r="10" spans="1:43" ht="12.75" customHeight="1">
      <c r="A10" s="621">
        <v>2016</v>
      </c>
      <c r="B10" s="762">
        <v>19.692799999999998</v>
      </c>
      <c r="C10" s="762">
        <v>21.297599999999999</v>
      </c>
      <c r="D10" s="762">
        <v>9.8910999999999998</v>
      </c>
      <c r="E10" s="762">
        <v>3.1989999999999998</v>
      </c>
      <c r="F10" s="762">
        <v>11.0946</v>
      </c>
      <c r="G10" s="762">
        <v>10.928100000000001</v>
      </c>
      <c r="H10" s="762">
        <v>4.1704999999999997</v>
      </c>
      <c r="I10" s="762">
        <v>3.9624999999999999</v>
      </c>
      <c r="J10" s="762">
        <v>4.8641999999999994</v>
      </c>
      <c r="K10" s="762">
        <v>1.8957000000000002</v>
      </c>
      <c r="L10" s="762">
        <v>7.3554999999999993</v>
      </c>
      <c r="M10" s="762">
        <v>3.6526999999999998</v>
      </c>
      <c r="N10" s="762">
        <v>15.2034</v>
      </c>
      <c r="O10" s="762">
        <v>19.0822</v>
      </c>
      <c r="P10" s="762">
        <v>20.586099999999998</v>
      </c>
      <c r="Q10" s="762">
        <v>23.9026</v>
      </c>
      <c r="R10" s="762">
        <v>5.2415000000000003</v>
      </c>
      <c r="S10" s="762">
        <v>8.5120000000000005</v>
      </c>
      <c r="T10" s="762">
        <v>7.7460000000000004</v>
      </c>
      <c r="U10" s="762">
        <v>12.629099999999999</v>
      </c>
      <c r="V10" s="764" t="s">
        <v>38</v>
      </c>
      <c r="W10" s="764" t="s">
        <v>38</v>
      </c>
      <c r="X10" s="762">
        <v>10.763999999999999</v>
      </c>
      <c r="Y10" s="762">
        <v>11.287899999999999</v>
      </c>
      <c r="Z10" s="765" t="s">
        <v>38</v>
      </c>
      <c r="AA10" s="765" t="s">
        <v>38</v>
      </c>
      <c r="AB10" s="762">
        <v>2.9908000000000001</v>
      </c>
      <c r="AC10" s="762">
        <v>3.4162999999999997</v>
      </c>
      <c r="AD10" s="762">
        <v>3.9249000000000001</v>
      </c>
      <c r="AE10" s="762">
        <v>2.1902999999999997</v>
      </c>
      <c r="AF10" s="762">
        <v>1.7944000000000002</v>
      </c>
      <c r="AG10" s="762">
        <v>2.5503</v>
      </c>
      <c r="AH10" s="762">
        <v>7.6796000000000006</v>
      </c>
      <c r="AI10" s="762">
        <v>4.1505000000000001</v>
      </c>
      <c r="AJ10" s="765" t="s">
        <v>38</v>
      </c>
      <c r="AK10" s="765" t="s">
        <v>38</v>
      </c>
      <c r="AL10" s="762">
        <v>7.0004999999999997</v>
      </c>
      <c r="AM10" s="762">
        <v>7.0617999999999999</v>
      </c>
      <c r="AN10" s="762">
        <v>4.8346</v>
      </c>
      <c r="AO10" s="762">
        <v>3.8035000000000001</v>
      </c>
      <c r="AP10" s="762">
        <v>13.539300000000001</v>
      </c>
      <c r="AQ10" s="762">
        <v>12.185799999999999</v>
      </c>
    </row>
    <row r="11" spans="1:43" ht="6" customHeight="1">
      <c r="F11" s="545"/>
      <c r="G11" s="545"/>
      <c r="H11" s="545"/>
      <c r="I11" s="545"/>
      <c r="J11" s="545"/>
      <c r="K11" s="545"/>
      <c r="L11" s="545"/>
      <c r="M11" s="545"/>
    </row>
    <row r="12" spans="1:43" ht="12.75" customHeight="1">
      <c r="A12" s="801" t="s">
        <v>200</v>
      </c>
      <c r="B12" s="801"/>
      <c r="C12" s="801"/>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1"/>
      <c r="AQ12" s="801"/>
    </row>
    <row r="13" spans="1:43">
      <c r="A13" s="431"/>
      <c r="B13" s="431"/>
      <c r="C13" s="431"/>
      <c r="D13" s="431"/>
      <c r="E13" s="431"/>
      <c r="F13" s="431"/>
      <c r="G13" s="431"/>
      <c r="H13" s="431"/>
      <c r="I13" s="431"/>
      <c r="J13" s="431"/>
      <c r="K13" s="431"/>
      <c r="L13" s="431"/>
      <c r="M13" s="431"/>
      <c r="N13" s="431"/>
      <c r="O13" s="431"/>
      <c r="P13" s="431"/>
    </row>
    <row r="17" spans="8:27">
      <c r="H17" s="546"/>
      <c r="I17" s="546"/>
      <c r="J17" s="546"/>
      <c r="K17" s="546"/>
      <c r="L17" s="546"/>
      <c r="M17" s="546"/>
      <c r="N17" s="546"/>
      <c r="O17" s="546"/>
      <c r="P17" s="546"/>
      <c r="Q17" s="546"/>
      <c r="R17" s="546"/>
      <c r="S17" s="546"/>
      <c r="T17" s="546"/>
      <c r="U17" s="546"/>
      <c r="V17" s="546"/>
      <c r="W17" s="546"/>
      <c r="X17" s="546"/>
      <c r="Y17" s="546"/>
      <c r="Z17" s="546"/>
      <c r="AA17" s="546"/>
    </row>
    <row r="18" spans="8:27">
      <c r="H18" s="544"/>
      <c r="I18" s="544"/>
      <c r="J18" s="544"/>
      <c r="K18" s="544"/>
      <c r="L18" s="544"/>
      <c r="M18" s="544"/>
      <c r="N18" s="544"/>
      <c r="O18" s="544"/>
      <c r="P18" s="544"/>
      <c r="Q18" s="544"/>
      <c r="R18" s="544"/>
      <c r="S18" s="544"/>
      <c r="T18" s="544"/>
      <c r="U18" s="544"/>
      <c r="V18" s="544"/>
      <c r="W18" s="544"/>
      <c r="X18" s="544"/>
      <c r="Y18" s="544"/>
      <c r="Z18" s="544"/>
      <c r="AA18" s="544"/>
    </row>
    <row r="19" spans="8:27">
      <c r="H19" s="544"/>
      <c r="I19" s="544"/>
      <c r="J19" s="544"/>
      <c r="K19" s="544"/>
      <c r="L19" s="544"/>
      <c r="M19" s="544"/>
      <c r="N19" s="544"/>
      <c r="O19" s="544"/>
      <c r="P19" s="544"/>
      <c r="Q19" s="544"/>
      <c r="R19" s="544"/>
      <c r="S19" s="544"/>
      <c r="T19" s="544"/>
      <c r="U19" s="544"/>
      <c r="V19" s="544"/>
      <c r="W19" s="544"/>
      <c r="X19" s="544"/>
      <c r="Y19" s="544"/>
      <c r="Z19" s="544"/>
      <c r="AA19" s="544"/>
    </row>
    <row r="20" spans="8:27">
      <c r="H20" s="544"/>
      <c r="I20" s="544"/>
      <c r="J20" s="544"/>
      <c r="K20" s="544"/>
      <c r="L20" s="544"/>
      <c r="M20" s="544"/>
      <c r="N20" s="544"/>
      <c r="O20" s="544"/>
      <c r="P20" s="544"/>
      <c r="Q20" s="544"/>
      <c r="R20" s="544"/>
      <c r="S20" s="544"/>
      <c r="T20" s="544"/>
      <c r="U20" s="544"/>
      <c r="V20" s="544"/>
      <c r="W20" s="544"/>
      <c r="X20" s="544"/>
      <c r="Y20" s="544"/>
      <c r="Z20" s="544"/>
      <c r="AA20" s="544"/>
    </row>
    <row r="21" spans="8:27">
      <c r="H21" s="544"/>
      <c r="I21" s="544"/>
      <c r="J21" s="544"/>
      <c r="K21" s="544"/>
      <c r="L21" s="544"/>
      <c r="M21" s="544"/>
      <c r="N21" s="544"/>
      <c r="O21" s="544"/>
      <c r="P21" s="544"/>
      <c r="Q21" s="544"/>
      <c r="R21" s="544"/>
      <c r="S21" s="544"/>
      <c r="T21" s="544"/>
      <c r="U21" s="544"/>
      <c r="V21" s="544"/>
      <c r="W21" s="544"/>
      <c r="X21" s="544"/>
      <c r="Y21" s="544"/>
      <c r="Z21" s="544"/>
      <c r="AA21" s="544"/>
    </row>
    <row r="22" spans="8:27">
      <c r="H22" s="544"/>
      <c r="I22" s="544"/>
      <c r="J22" s="544"/>
      <c r="K22" s="544"/>
      <c r="L22" s="544"/>
      <c r="M22" s="544"/>
      <c r="N22" s="544"/>
      <c r="O22" s="544"/>
      <c r="P22" s="544"/>
      <c r="Q22" s="544"/>
      <c r="R22" s="544"/>
      <c r="S22" s="544"/>
      <c r="T22" s="544"/>
      <c r="U22" s="544"/>
      <c r="V22" s="544"/>
      <c r="W22" s="544"/>
      <c r="X22" s="544"/>
      <c r="Y22" s="544"/>
      <c r="Z22" s="544"/>
      <c r="AA22" s="544"/>
    </row>
    <row r="23" spans="8:27">
      <c r="H23" s="544"/>
      <c r="I23" s="544"/>
      <c r="J23" s="544"/>
      <c r="K23" s="544"/>
      <c r="L23" s="544"/>
      <c r="M23" s="544"/>
      <c r="N23" s="544"/>
      <c r="O23" s="544"/>
      <c r="P23" s="544"/>
      <c r="Q23" s="544"/>
      <c r="R23" s="544"/>
      <c r="S23" s="544"/>
      <c r="T23" s="544"/>
      <c r="U23" s="544"/>
      <c r="V23" s="544"/>
      <c r="W23" s="544"/>
      <c r="X23" s="544"/>
      <c r="Y23" s="544"/>
      <c r="Z23" s="544"/>
      <c r="AA23" s="544"/>
    </row>
  </sheetData>
  <mergeCells count="24">
    <mergeCell ref="AP3:AQ3"/>
    <mergeCell ref="AH3:AI3"/>
    <mergeCell ref="H3:I3"/>
    <mergeCell ref="J3:K3"/>
    <mergeCell ref="L3:M3"/>
    <mergeCell ref="N3:O3"/>
    <mergeCell ref="P3:Q3"/>
    <mergeCell ref="X3:Y3"/>
    <mergeCell ref="A12:AQ12"/>
    <mergeCell ref="K1:O1"/>
    <mergeCell ref="AN3:AO3"/>
    <mergeCell ref="AL3:AM3"/>
    <mergeCell ref="AJ3:AK3"/>
    <mergeCell ref="T3:U3"/>
    <mergeCell ref="V3:W3"/>
    <mergeCell ref="Z3:AA3"/>
    <mergeCell ref="AB3:AC3"/>
    <mergeCell ref="AD3:AE3"/>
    <mergeCell ref="AF3:AG3"/>
    <mergeCell ref="A2:AM2"/>
    <mergeCell ref="B3:C3"/>
    <mergeCell ref="D3:E3"/>
    <mergeCell ref="F3:G3"/>
    <mergeCell ref="R3:S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60"/>
  <sheetViews>
    <sheetView workbookViewId="0">
      <pane ySplit="5" topLeftCell="A30" activePane="bottomLeft" state="frozen"/>
      <selection activeCell="A17" sqref="A17:XFD18"/>
      <selection pane="bottomLeft" activeCell="K1" sqref="K1:M1"/>
    </sheetView>
  </sheetViews>
  <sheetFormatPr defaultColWidth="8.85546875" defaultRowHeight="12.75"/>
  <cols>
    <col min="1" max="1" width="6.7109375" style="20" customWidth="1"/>
    <col min="2" max="3" width="8.7109375" style="20" customWidth="1"/>
    <col min="4" max="5" width="10.7109375" style="20" customWidth="1"/>
    <col min="6" max="7" width="8.7109375" style="20" customWidth="1"/>
    <col min="8" max="9" width="10.7109375" style="20" customWidth="1"/>
    <col min="10" max="27" width="8.7109375" style="20" customWidth="1"/>
    <col min="28" max="16384" width="8.85546875" style="20"/>
  </cols>
  <sheetData>
    <row r="1" spans="1:17" s="94" customFormat="1" ht="30" customHeight="1">
      <c r="A1" s="142"/>
      <c r="B1" s="143"/>
      <c r="C1" s="143"/>
      <c r="D1" s="143"/>
      <c r="E1" s="338"/>
      <c r="F1" s="143"/>
      <c r="G1" s="143"/>
      <c r="H1" s="143"/>
      <c r="I1" s="143"/>
      <c r="J1" s="143"/>
      <c r="K1" s="774" t="s">
        <v>354</v>
      </c>
      <c r="L1" s="775"/>
      <c r="M1" s="775"/>
    </row>
    <row r="2" spans="1:17" s="140" customFormat="1" ht="30" customHeight="1">
      <c r="A2" s="783" t="s">
        <v>422</v>
      </c>
      <c r="B2" s="784"/>
      <c r="C2" s="784"/>
      <c r="D2" s="784"/>
      <c r="E2" s="784"/>
      <c r="F2" s="784"/>
      <c r="G2" s="784"/>
      <c r="H2" s="784"/>
      <c r="I2" s="785"/>
      <c r="J2" s="423"/>
      <c r="K2" s="160"/>
      <c r="L2" s="160"/>
      <c r="M2" s="160"/>
      <c r="N2" s="160"/>
      <c r="O2" s="160"/>
      <c r="P2" s="160"/>
      <c r="Q2" s="424"/>
    </row>
    <row r="3" spans="1:17" ht="15" customHeight="1">
      <c r="B3" s="782" t="s">
        <v>28</v>
      </c>
      <c r="C3" s="782"/>
      <c r="D3" s="782"/>
      <c r="E3" s="782"/>
      <c r="F3" s="782" t="s">
        <v>198</v>
      </c>
      <c r="G3" s="782"/>
      <c r="H3" s="782"/>
      <c r="I3" s="782"/>
    </row>
    <row r="4" spans="1:17" ht="42.95" customHeight="1">
      <c r="A4" s="20" t="s">
        <v>40</v>
      </c>
      <c r="B4" s="778" t="s">
        <v>34</v>
      </c>
      <c r="C4" s="779"/>
      <c r="D4" s="137" t="s">
        <v>320</v>
      </c>
      <c r="E4" s="335" t="s">
        <v>366</v>
      </c>
      <c r="F4" s="780" t="s">
        <v>34</v>
      </c>
      <c r="G4" s="781"/>
      <c r="H4" s="137" t="s">
        <v>320</v>
      </c>
      <c r="I4" s="334" t="s">
        <v>366</v>
      </c>
      <c r="J4" s="92"/>
      <c r="K4" s="92"/>
      <c r="L4" s="92"/>
      <c r="M4" s="92"/>
      <c r="N4" s="92"/>
      <c r="O4" s="92"/>
      <c r="P4" s="92"/>
      <c r="Q4" s="92"/>
    </row>
    <row r="5" spans="1:17" ht="15" customHeight="1">
      <c r="B5" s="134" t="s">
        <v>29</v>
      </c>
      <c r="C5" s="134" t="s">
        <v>30</v>
      </c>
      <c r="D5" s="134" t="s">
        <v>31</v>
      </c>
      <c r="E5" s="336" t="s">
        <v>31</v>
      </c>
      <c r="F5" s="134" t="s">
        <v>29</v>
      </c>
      <c r="G5" s="134" t="s">
        <v>30</v>
      </c>
      <c r="H5" s="134" t="s">
        <v>31</v>
      </c>
      <c r="I5" s="336" t="s">
        <v>31</v>
      </c>
    </row>
    <row r="6" spans="1:17" ht="6" customHeight="1">
      <c r="A6" s="263"/>
      <c r="B6" s="369"/>
      <c r="C6" s="369"/>
      <c r="D6" s="369"/>
      <c r="E6" s="369"/>
      <c r="F6" s="369"/>
      <c r="G6" s="369"/>
      <c r="H6" s="369"/>
      <c r="I6" s="263"/>
    </row>
    <row r="7" spans="1:17" ht="12.75" customHeight="1">
      <c r="A7" s="6">
        <v>1971</v>
      </c>
      <c r="B7" s="511">
        <v>1914</v>
      </c>
      <c r="C7" s="511">
        <v>1921</v>
      </c>
      <c r="D7" s="511">
        <v>12</v>
      </c>
      <c r="E7" s="512" t="s">
        <v>37</v>
      </c>
      <c r="F7" s="513" t="s">
        <v>38</v>
      </c>
      <c r="G7" s="513" t="s">
        <v>38</v>
      </c>
      <c r="H7" s="513" t="s">
        <v>38</v>
      </c>
      <c r="I7" s="513" t="s">
        <v>38</v>
      </c>
    </row>
    <row r="8" spans="1:17" ht="12.75" customHeight="1">
      <c r="A8" s="6">
        <v>1972</v>
      </c>
      <c r="B8" s="511">
        <v>3089</v>
      </c>
      <c r="C8" s="511">
        <v>2996</v>
      </c>
      <c r="D8" s="511">
        <v>15</v>
      </c>
      <c r="E8" s="512" t="s">
        <v>37</v>
      </c>
      <c r="F8" s="513" t="s">
        <v>38</v>
      </c>
      <c r="G8" s="513" t="s">
        <v>38</v>
      </c>
      <c r="H8" s="513" t="s">
        <v>38</v>
      </c>
      <c r="I8" s="513" t="s">
        <v>38</v>
      </c>
    </row>
    <row r="9" spans="1:17" ht="12.75" customHeight="1">
      <c r="A9" s="6">
        <v>1973</v>
      </c>
      <c r="B9" s="511">
        <v>2789</v>
      </c>
      <c r="C9" s="511">
        <v>2996</v>
      </c>
      <c r="D9" s="511">
        <v>14</v>
      </c>
      <c r="E9" s="512" t="s">
        <v>37</v>
      </c>
      <c r="F9" s="513" t="s">
        <v>38</v>
      </c>
      <c r="G9" s="513" t="s">
        <v>38</v>
      </c>
      <c r="H9" s="513" t="s">
        <v>38</v>
      </c>
      <c r="I9" s="513" t="s">
        <v>38</v>
      </c>
    </row>
    <row r="10" spans="1:17" ht="12.75" customHeight="1">
      <c r="A10" s="6">
        <v>1974</v>
      </c>
      <c r="B10" s="511">
        <v>2352</v>
      </c>
      <c r="C10" s="511">
        <v>2282</v>
      </c>
      <c r="D10" s="511">
        <v>14</v>
      </c>
      <c r="E10" s="512" t="s">
        <v>37</v>
      </c>
      <c r="F10" s="513" t="s">
        <v>38</v>
      </c>
      <c r="G10" s="513" t="s">
        <v>38</v>
      </c>
      <c r="H10" s="513" t="s">
        <v>38</v>
      </c>
      <c r="I10" s="513" t="s">
        <v>38</v>
      </c>
    </row>
    <row r="11" spans="1:17" ht="12.75" customHeight="1">
      <c r="A11" s="6">
        <v>1975</v>
      </c>
      <c r="B11" s="511">
        <v>2087</v>
      </c>
      <c r="C11" s="511">
        <v>2130</v>
      </c>
      <c r="D11" s="511">
        <v>14</v>
      </c>
      <c r="E11" s="512" t="s">
        <v>37</v>
      </c>
      <c r="F11" s="513" t="s">
        <v>38</v>
      </c>
      <c r="G11" s="513" t="s">
        <v>38</v>
      </c>
      <c r="H11" s="513" t="s">
        <v>38</v>
      </c>
      <c r="I11" s="513" t="s">
        <v>38</v>
      </c>
    </row>
    <row r="12" spans="1:17" ht="12.75" customHeight="1">
      <c r="A12" s="6">
        <v>1976</v>
      </c>
      <c r="B12" s="511">
        <v>2151</v>
      </c>
      <c r="C12" s="511">
        <v>1985</v>
      </c>
      <c r="D12" s="511">
        <v>15</v>
      </c>
      <c r="E12" s="512" t="s">
        <v>37</v>
      </c>
      <c r="F12" s="513" t="s">
        <v>38</v>
      </c>
      <c r="G12" s="513" t="s">
        <v>38</v>
      </c>
      <c r="H12" s="513" t="s">
        <v>38</v>
      </c>
      <c r="I12" s="513" t="s">
        <v>38</v>
      </c>
    </row>
    <row r="13" spans="1:17" ht="12.75" customHeight="1">
      <c r="A13" s="6">
        <v>1977</v>
      </c>
      <c r="B13" s="511">
        <v>3096</v>
      </c>
      <c r="C13" s="511">
        <v>2938</v>
      </c>
      <c r="D13" s="511">
        <v>15</v>
      </c>
      <c r="E13" s="512" t="s">
        <v>37</v>
      </c>
      <c r="F13" s="513" t="s">
        <v>38</v>
      </c>
      <c r="G13" s="513" t="s">
        <v>38</v>
      </c>
      <c r="H13" s="513" t="s">
        <v>38</v>
      </c>
      <c r="I13" s="513" t="s">
        <v>38</v>
      </c>
    </row>
    <row r="14" spans="1:17" ht="12.75" customHeight="1">
      <c r="A14" s="6">
        <v>1978</v>
      </c>
      <c r="B14" s="511">
        <v>4734</v>
      </c>
      <c r="C14" s="511">
        <v>4809</v>
      </c>
      <c r="D14" s="511">
        <v>16</v>
      </c>
      <c r="E14" s="512" t="s">
        <v>37</v>
      </c>
      <c r="F14" s="513" t="s">
        <v>38</v>
      </c>
      <c r="G14" s="513" t="s">
        <v>38</v>
      </c>
      <c r="H14" s="513" t="s">
        <v>38</v>
      </c>
      <c r="I14" s="513" t="s">
        <v>38</v>
      </c>
    </row>
    <row r="15" spans="1:17" ht="12.75" customHeight="1">
      <c r="A15" s="6">
        <v>1979</v>
      </c>
      <c r="B15" s="511">
        <v>4630</v>
      </c>
      <c r="C15" s="511">
        <v>4729</v>
      </c>
      <c r="D15" s="511">
        <v>13</v>
      </c>
      <c r="E15" s="512" t="s">
        <v>37</v>
      </c>
      <c r="F15" s="513" t="s">
        <v>38</v>
      </c>
      <c r="G15" s="513" t="s">
        <v>38</v>
      </c>
      <c r="H15" s="513" t="s">
        <v>38</v>
      </c>
      <c r="I15" s="513" t="s">
        <v>38</v>
      </c>
    </row>
    <row r="16" spans="1:17" ht="12.75" customHeight="1">
      <c r="A16" s="6">
        <v>1980</v>
      </c>
      <c r="B16" s="511">
        <v>4977</v>
      </c>
      <c r="C16" s="511">
        <v>4964</v>
      </c>
      <c r="D16" s="511">
        <v>14</v>
      </c>
      <c r="E16" s="512" t="s">
        <v>37</v>
      </c>
      <c r="F16" s="513" t="s">
        <v>38</v>
      </c>
      <c r="G16" s="513" t="s">
        <v>38</v>
      </c>
      <c r="H16" s="513" t="s">
        <v>38</v>
      </c>
      <c r="I16" s="513" t="s">
        <v>38</v>
      </c>
    </row>
    <row r="17" spans="1:9" ht="12.75" customHeight="1">
      <c r="A17" s="6">
        <v>1981</v>
      </c>
      <c r="B17" s="511">
        <v>4827</v>
      </c>
      <c r="C17" s="511">
        <v>4669</v>
      </c>
      <c r="D17" s="511">
        <v>12</v>
      </c>
      <c r="E17" s="512" t="s">
        <v>37</v>
      </c>
      <c r="F17" s="513" t="s">
        <v>38</v>
      </c>
      <c r="G17" s="513" t="s">
        <v>38</v>
      </c>
      <c r="H17" s="513" t="s">
        <v>38</v>
      </c>
      <c r="I17" s="513" t="s">
        <v>38</v>
      </c>
    </row>
    <row r="18" spans="1:9" ht="12.75" customHeight="1">
      <c r="A18" s="6">
        <v>1982</v>
      </c>
      <c r="B18" s="511">
        <v>2599</v>
      </c>
      <c r="C18" s="511">
        <v>2547</v>
      </c>
      <c r="D18" s="511">
        <v>14</v>
      </c>
      <c r="E18" s="512" t="s">
        <v>37</v>
      </c>
      <c r="F18" s="513" t="s">
        <v>38</v>
      </c>
      <c r="G18" s="513" t="s">
        <v>38</v>
      </c>
      <c r="H18" s="513" t="s">
        <v>38</v>
      </c>
      <c r="I18" s="513" t="s">
        <v>38</v>
      </c>
    </row>
    <row r="19" spans="1:9" ht="12.75" customHeight="1">
      <c r="A19" s="6" t="s">
        <v>98</v>
      </c>
      <c r="B19" s="511">
        <v>833</v>
      </c>
      <c r="C19" s="511">
        <v>808</v>
      </c>
      <c r="D19" s="511">
        <v>14</v>
      </c>
      <c r="E19" s="512" t="s">
        <v>37</v>
      </c>
      <c r="F19" s="513" t="s">
        <v>38</v>
      </c>
      <c r="G19" s="513" t="s">
        <v>38</v>
      </c>
      <c r="H19" s="513" t="s">
        <v>38</v>
      </c>
      <c r="I19" s="513" t="s">
        <v>38</v>
      </c>
    </row>
    <row r="20" spans="1:9" ht="12.75" customHeight="1">
      <c r="A20" s="6" t="s">
        <v>99</v>
      </c>
      <c r="B20" s="511">
        <v>825</v>
      </c>
      <c r="C20" s="511">
        <v>796</v>
      </c>
      <c r="D20" s="511">
        <v>13</v>
      </c>
      <c r="E20" s="512" t="s">
        <v>37</v>
      </c>
      <c r="F20" s="513" t="s">
        <v>38</v>
      </c>
      <c r="G20" s="513" t="s">
        <v>38</v>
      </c>
      <c r="H20" s="513" t="s">
        <v>38</v>
      </c>
      <c r="I20" s="513" t="s">
        <v>38</v>
      </c>
    </row>
    <row r="21" spans="1:9" ht="12.75" customHeight="1">
      <c r="A21" s="6">
        <v>1984</v>
      </c>
      <c r="B21" s="511">
        <v>16832</v>
      </c>
      <c r="C21" s="511">
        <v>15987</v>
      </c>
      <c r="D21" s="511">
        <v>14</v>
      </c>
      <c r="E21" s="512" t="s">
        <v>37</v>
      </c>
      <c r="F21" s="513" t="s">
        <v>38</v>
      </c>
      <c r="G21" s="513" t="s">
        <v>38</v>
      </c>
      <c r="H21" s="513" t="s">
        <v>38</v>
      </c>
      <c r="I21" s="513" t="s">
        <v>38</v>
      </c>
    </row>
    <row r="22" spans="1:9" ht="12.75" customHeight="1">
      <c r="A22" s="6">
        <v>1985</v>
      </c>
      <c r="B22" s="511">
        <v>795</v>
      </c>
      <c r="C22" s="511">
        <v>707</v>
      </c>
      <c r="D22" s="511">
        <v>14</v>
      </c>
      <c r="E22" s="512" t="s">
        <v>37</v>
      </c>
      <c r="F22" s="513" t="s">
        <v>38</v>
      </c>
      <c r="G22" s="513" t="s">
        <v>38</v>
      </c>
      <c r="H22" s="513" t="s">
        <v>38</v>
      </c>
      <c r="I22" s="513" t="s">
        <v>38</v>
      </c>
    </row>
    <row r="23" spans="1:9" ht="12.75" customHeight="1">
      <c r="A23" s="6">
        <v>1986</v>
      </c>
      <c r="B23" s="511">
        <v>2942</v>
      </c>
      <c r="C23" s="511">
        <v>2878</v>
      </c>
      <c r="D23" s="511">
        <v>12</v>
      </c>
      <c r="E23" s="512" t="s">
        <v>37</v>
      </c>
      <c r="F23" s="513" t="s">
        <v>38</v>
      </c>
      <c r="G23" s="513" t="s">
        <v>38</v>
      </c>
      <c r="H23" s="513" t="s">
        <v>38</v>
      </c>
      <c r="I23" s="513" t="s">
        <v>38</v>
      </c>
    </row>
    <row r="24" spans="1:9" ht="12.75" customHeight="1">
      <c r="A24" s="6">
        <v>1987</v>
      </c>
      <c r="B24" s="511">
        <v>2958</v>
      </c>
      <c r="C24" s="511">
        <v>2820</v>
      </c>
      <c r="D24" s="511">
        <v>11</v>
      </c>
      <c r="E24" s="512" t="s">
        <v>37</v>
      </c>
      <c r="F24" s="513" t="s">
        <v>38</v>
      </c>
      <c r="G24" s="513" t="s">
        <v>38</v>
      </c>
      <c r="H24" s="513" t="s">
        <v>38</v>
      </c>
      <c r="I24" s="513" t="s">
        <v>38</v>
      </c>
    </row>
    <row r="25" spans="1:9" ht="12.75" customHeight="1">
      <c r="A25" s="6">
        <v>1988</v>
      </c>
      <c r="B25" s="511">
        <v>2722</v>
      </c>
      <c r="C25" s="511">
        <v>2708</v>
      </c>
      <c r="D25" s="511">
        <v>14</v>
      </c>
      <c r="E25" s="512" t="s">
        <v>37</v>
      </c>
      <c r="F25" s="513" t="s">
        <v>38</v>
      </c>
      <c r="G25" s="513" t="s">
        <v>38</v>
      </c>
      <c r="H25" s="513" t="s">
        <v>38</v>
      </c>
      <c r="I25" s="513" t="s">
        <v>38</v>
      </c>
    </row>
    <row r="26" spans="1:9" ht="12.75" customHeight="1">
      <c r="A26" s="6">
        <v>1989</v>
      </c>
      <c r="B26" s="511">
        <v>2863</v>
      </c>
      <c r="C26" s="511">
        <v>2851</v>
      </c>
      <c r="D26" s="511">
        <v>13</v>
      </c>
      <c r="E26" s="512" t="s">
        <v>37</v>
      </c>
      <c r="F26" s="513" t="s">
        <v>38</v>
      </c>
      <c r="G26" s="513" t="s">
        <v>38</v>
      </c>
      <c r="H26" s="513" t="s">
        <v>38</v>
      </c>
      <c r="I26" s="513" t="s">
        <v>38</v>
      </c>
    </row>
    <row r="27" spans="1:9" ht="12.75" customHeight="1">
      <c r="A27" s="6">
        <v>1990</v>
      </c>
      <c r="B27" s="511">
        <v>3019</v>
      </c>
      <c r="C27" s="511">
        <v>2958</v>
      </c>
      <c r="D27" s="511">
        <v>13</v>
      </c>
      <c r="E27" s="512" t="s">
        <v>37</v>
      </c>
      <c r="F27" s="513" t="s">
        <v>38</v>
      </c>
      <c r="G27" s="513" t="s">
        <v>38</v>
      </c>
      <c r="H27" s="513" t="s">
        <v>38</v>
      </c>
      <c r="I27" s="513" t="s">
        <v>38</v>
      </c>
    </row>
    <row r="28" spans="1:9" ht="12.75" customHeight="1">
      <c r="A28" s="6">
        <v>1991</v>
      </c>
      <c r="B28" s="511">
        <v>2980</v>
      </c>
      <c r="C28" s="511">
        <v>2903</v>
      </c>
      <c r="D28" s="511">
        <v>14</v>
      </c>
      <c r="E28" s="512" t="s">
        <v>37</v>
      </c>
      <c r="F28" s="513" t="s">
        <v>38</v>
      </c>
      <c r="G28" s="513" t="s">
        <v>38</v>
      </c>
      <c r="H28" s="513" t="s">
        <v>38</v>
      </c>
      <c r="I28" s="513" t="s">
        <v>38</v>
      </c>
    </row>
    <row r="29" spans="1:9" ht="12.75" customHeight="1">
      <c r="A29" s="6">
        <v>1992</v>
      </c>
      <c r="B29" s="511">
        <v>3000</v>
      </c>
      <c r="C29" s="511">
        <v>2851</v>
      </c>
      <c r="D29" s="511">
        <v>13</v>
      </c>
      <c r="E29" s="512" t="s">
        <v>37</v>
      </c>
      <c r="F29" s="513" t="s">
        <v>38</v>
      </c>
      <c r="G29" s="513" t="s">
        <v>38</v>
      </c>
      <c r="H29" s="513" t="s">
        <v>38</v>
      </c>
      <c r="I29" s="513" t="s">
        <v>38</v>
      </c>
    </row>
    <row r="30" spans="1:9" ht="12.75" customHeight="1">
      <c r="A30" s="6">
        <v>1993</v>
      </c>
      <c r="B30" s="511">
        <v>3024</v>
      </c>
      <c r="C30" s="511">
        <v>2880</v>
      </c>
      <c r="D30" s="511">
        <v>10</v>
      </c>
      <c r="E30" s="512" t="s">
        <v>37</v>
      </c>
      <c r="F30" s="513" t="s">
        <v>38</v>
      </c>
      <c r="G30" s="513" t="s">
        <v>38</v>
      </c>
      <c r="H30" s="513" t="s">
        <v>38</v>
      </c>
      <c r="I30" s="513" t="s">
        <v>38</v>
      </c>
    </row>
    <row r="31" spans="1:9" ht="12.75" customHeight="1">
      <c r="A31" s="6">
        <v>1994</v>
      </c>
      <c r="B31" s="511">
        <v>2919</v>
      </c>
      <c r="C31" s="511">
        <v>2949</v>
      </c>
      <c r="D31" s="511">
        <v>10</v>
      </c>
      <c r="E31" s="512" t="s">
        <v>37</v>
      </c>
      <c r="F31" s="513" t="s">
        <v>38</v>
      </c>
      <c r="G31" s="513" t="s">
        <v>38</v>
      </c>
      <c r="H31" s="513" t="s">
        <v>38</v>
      </c>
      <c r="I31" s="513" t="s">
        <v>38</v>
      </c>
    </row>
    <row r="32" spans="1:9" ht="12.75" customHeight="1">
      <c r="A32" s="6">
        <v>1995</v>
      </c>
      <c r="B32" s="511">
        <v>2827</v>
      </c>
      <c r="C32" s="511">
        <v>2750</v>
      </c>
      <c r="D32" s="511">
        <v>12</v>
      </c>
      <c r="E32" s="512" t="s">
        <v>37</v>
      </c>
      <c r="F32" s="513" t="s">
        <v>38</v>
      </c>
      <c r="G32" s="513" t="s">
        <v>38</v>
      </c>
      <c r="H32" s="513" t="s">
        <v>38</v>
      </c>
      <c r="I32" s="513" t="s">
        <v>38</v>
      </c>
    </row>
    <row r="33" spans="1:10" ht="12.75" customHeight="1">
      <c r="A33" s="6">
        <v>1996</v>
      </c>
      <c r="B33" s="511">
        <v>3071</v>
      </c>
      <c r="C33" s="511">
        <v>2956</v>
      </c>
      <c r="D33" s="511">
        <v>11</v>
      </c>
      <c r="E33" s="512" t="s">
        <v>37</v>
      </c>
      <c r="F33" s="513" t="s">
        <v>38</v>
      </c>
      <c r="G33" s="513" t="s">
        <v>38</v>
      </c>
      <c r="H33" s="513" t="s">
        <v>38</v>
      </c>
      <c r="I33" s="513" t="s">
        <v>38</v>
      </c>
    </row>
    <row r="34" spans="1:10" ht="12.75" customHeight="1">
      <c r="A34" s="6">
        <v>1997</v>
      </c>
      <c r="B34" s="511">
        <v>2935</v>
      </c>
      <c r="C34" s="511">
        <v>2748</v>
      </c>
      <c r="D34" s="511">
        <v>11</v>
      </c>
      <c r="E34" s="512" t="s">
        <v>37</v>
      </c>
      <c r="F34" s="513" t="s">
        <v>38</v>
      </c>
      <c r="G34" s="513" t="s">
        <v>38</v>
      </c>
      <c r="H34" s="513" t="s">
        <v>38</v>
      </c>
      <c r="I34" s="513" t="s">
        <v>38</v>
      </c>
    </row>
    <row r="35" spans="1:10" ht="12.75" customHeight="1">
      <c r="A35" s="6">
        <v>1998</v>
      </c>
      <c r="B35" s="511">
        <v>2760</v>
      </c>
      <c r="C35" s="511">
        <v>2695</v>
      </c>
      <c r="D35" s="511">
        <v>13</v>
      </c>
      <c r="E35" s="512" t="s">
        <v>37</v>
      </c>
      <c r="F35" s="513" t="s">
        <v>38</v>
      </c>
      <c r="G35" s="513" t="s">
        <v>38</v>
      </c>
      <c r="H35" s="513" t="s">
        <v>38</v>
      </c>
      <c r="I35" s="513" t="s">
        <v>38</v>
      </c>
    </row>
    <row r="36" spans="1:10">
      <c r="A36" s="6">
        <v>1999</v>
      </c>
      <c r="B36" s="511">
        <v>2683</v>
      </c>
      <c r="C36" s="511">
        <v>2515</v>
      </c>
      <c r="D36" s="511">
        <v>14</v>
      </c>
      <c r="E36" s="511">
        <v>11</v>
      </c>
      <c r="F36" s="513" t="s">
        <v>38</v>
      </c>
      <c r="G36" s="513" t="s">
        <v>38</v>
      </c>
      <c r="H36" s="513" t="s">
        <v>38</v>
      </c>
      <c r="I36" s="513" t="s">
        <v>38</v>
      </c>
    </row>
    <row r="37" spans="1:10">
      <c r="A37" s="6">
        <v>2000</v>
      </c>
      <c r="B37" s="511">
        <v>2598</v>
      </c>
      <c r="C37" s="511">
        <v>2692</v>
      </c>
      <c r="D37" s="511">
        <v>14</v>
      </c>
      <c r="E37" s="511">
        <v>8</v>
      </c>
      <c r="F37" s="513" t="s">
        <v>38</v>
      </c>
      <c r="G37" s="513" t="s">
        <v>38</v>
      </c>
      <c r="H37" s="513" t="s">
        <v>38</v>
      </c>
      <c r="I37" s="513" t="s">
        <v>38</v>
      </c>
    </row>
    <row r="38" spans="1:10">
      <c r="A38" s="6">
        <v>2001</v>
      </c>
      <c r="B38" s="511">
        <v>2796</v>
      </c>
      <c r="C38" s="511">
        <v>2773</v>
      </c>
      <c r="D38" s="511">
        <v>15</v>
      </c>
      <c r="E38" s="511">
        <v>7</v>
      </c>
      <c r="F38" s="513" t="s">
        <v>38</v>
      </c>
      <c r="G38" s="513" t="s">
        <v>38</v>
      </c>
      <c r="H38" s="513" t="s">
        <v>38</v>
      </c>
      <c r="I38" s="513" t="s">
        <v>38</v>
      </c>
    </row>
    <row r="39" spans="1:10">
      <c r="A39" s="6">
        <v>2002</v>
      </c>
      <c r="B39" s="511">
        <v>2726</v>
      </c>
      <c r="C39" s="511">
        <v>2623</v>
      </c>
      <c r="D39" s="511">
        <v>15</v>
      </c>
      <c r="E39" s="511">
        <v>4</v>
      </c>
      <c r="F39" s="513" t="s">
        <v>38</v>
      </c>
      <c r="G39" s="513" t="s">
        <v>38</v>
      </c>
      <c r="H39" s="513" t="s">
        <v>38</v>
      </c>
      <c r="I39" s="513" t="s">
        <v>38</v>
      </c>
    </row>
    <row r="40" spans="1:10">
      <c r="A40" s="6">
        <v>2003</v>
      </c>
      <c r="B40" s="511">
        <v>2667</v>
      </c>
      <c r="C40" s="511">
        <v>2559</v>
      </c>
      <c r="D40" s="511">
        <v>14</v>
      </c>
      <c r="E40" s="511">
        <v>8</v>
      </c>
      <c r="F40" s="513" t="s">
        <v>38</v>
      </c>
      <c r="G40" s="513" t="s">
        <v>38</v>
      </c>
      <c r="H40" s="513" t="s">
        <v>38</v>
      </c>
      <c r="I40" s="513" t="s">
        <v>38</v>
      </c>
    </row>
    <row r="41" spans="1:10">
      <c r="A41" s="6">
        <v>2004</v>
      </c>
      <c r="B41" s="511">
        <v>2661</v>
      </c>
      <c r="C41" s="511">
        <v>2753</v>
      </c>
      <c r="D41" s="511">
        <v>15</v>
      </c>
      <c r="E41" s="511">
        <v>9</v>
      </c>
      <c r="F41" s="511">
        <v>2246</v>
      </c>
      <c r="G41" s="511">
        <v>2248</v>
      </c>
      <c r="H41" s="511">
        <v>17</v>
      </c>
      <c r="I41" s="98">
        <v>16</v>
      </c>
      <c r="J41" s="287"/>
    </row>
    <row r="42" spans="1:10">
      <c r="A42" s="6">
        <v>2005</v>
      </c>
      <c r="B42" s="511">
        <v>2688</v>
      </c>
      <c r="C42" s="511">
        <v>2684</v>
      </c>
      <c r="D42" s="511">
        <v>15</v>
      </c>
      <c r="E42" s="511">
        <v>13</v>
      </c>
      <c r="F42" s="511">
        <v>2231</v>
      </c>
      <c r="G42" s="511">
        <v>2311</v>
      </c>
      <c r="H42" s="511">
        <v>18</v>
      </c>
      <c r="I42" s="98">
        <v>13</v>
      </c>
    </row>
    <row r="43" spans="1:10">
      <c r="A43" s="6" t="s">
        <v>32</v>
      </c>
      <c r="B43" s="511">
        <v>2487</v>
      </c>
      <c r="C43" s="511">
        <v>2403</v>
      </c>
      <c r="D43" s="511">
        <v>15</v>
      </c>
      <c r="E43" s="511">
        <v>20</v>
      </c>
      <c r="F43" s="511">
        <v>1841</v>
      </c>
      <c r="G43" s="511">
        <v>1931</v>
      </c>
      <c r="H43" s="511">
        <v>14</v>
      </c>
      <c r="I43" s="99">
        <v>23</v>
      </c>
    </row>
    <row r="44" spans="1:10">
      <c r="A44" s="6" t="s">
        <v>33</v>
      </c>
      <c r="B44" s="511">
        <v>2464</v>
      </c>
      <c r="C44" s="511">
        <v>2398</v>
      </c>
      <c r="D44" s="511">
        <v>15</v>
      </c>
      <c r="E44" s="511">
        <v>20</v>
      </c>
      <c r="F44" s="511">
        <v>2037</v>
      </c>
      <c r="G44" s="511">
        <v>2055</v>
      </c>
      <c r="H44" s="511">
        <v>14</v>
      </c>
      <c r="I44" s="99">
        <v>23</v>
      </c>
    </row>
    <row r="45" spans="1:10" ht="12.75" customHeight="1">
      <c r="A45" s="6">
        <v>2007</v>
      </c>
      <c r="B45" s="511">
        <v>2752</v>
      </c>
      <c r="C45" s="511">
        <v>2550</v>
      </c>
      <c r="D45" s="511">
        <v>17</v>
      </c>
      <c r="E45" s="511">
        <v>12</v>
      </c>
      <c r="F45" s="511">
        <v>2046</v>
      </c>
      <c r="G45" s="511">
        <v>2257</v>
      </c>
      <c r="H45" s="511">
        <v>18</v>
      </c>
      <c r="I45" s="98">
        <v>17</v>
      </c>
    </row>
    <row r="46" spans="1:10" ht="12.75" customHeight="1">
      <c r="A46" s="6">
        <v>2008</v>
      </c>
      <c r="B46" s="511">
        <v>2480</v>
      </c>
      <c r="C46" s="511">
        <v>2404</v>
      </c>
      <c r="D46" s="511">
        <v>16</v>
      </c>
      <c r="E46" s="511">
        <v>15</v>
      </c>
      <c r="F46" s="511">
        <v>1846</v>
      </c>
      <c r="G46" s="511">
        <v>2137</v>
      </c>
      <c r="H46" s="511">
        <v>17</v>
      </c>
      <c r="I46" s="98">
        <v>30</v>
      </c>
    </row>
    <row r="47" spans="1:10" ht="12.75" customHeight="1">
      <c r="A47" s="6">
        <v>2009</v>
      </c>
      <c r="B47" s="511">
        <v>2584</v>
      </c>
      <c r="C47" s="511">
        <v>2608</v>
      </c>
      <c r="D47" s="511">
        <v>15</v>
      </c>
      <c r="E47" s="511">
        <v>15</v>
      </c>
      <c r="F47" s="511">
        <v>1964</v>
      </c>
      <c r="G47" s="511">
        <v>2108</v>
      </c>
      <c r="H47" s="511">
        <v>17</v>
      </c>
      <c r="I47" s="98">
        <v>24</v>
      </c>
    </row>
    <row r="48" spans="1:10" ht="12.75" customHeight="1">
      <c r="A48" s="6">
        <v>2010</v>
      </c>
      <c r="B48" s="511">
        <v>2329</v>
      </c>
      <c r="C48" s="511">
        <v>2500</v>
      </c>
      <c r="D48" s="511">
        <v>16</v>
      </c>
      <c r="E48" s="511">
        <v>17</v>
      </c>
      <c r="F48" s="511">
        <v>2099</v>
      </c>
      <c r="G48" s="511">
        <v>1837</v>
      </c>
      <c r="H48" s="511">
        <v>17</v>
      </c>
      <c r="I48" s="98">
        <v>24</v>
      </c>
    </row>
    <row r="49" spans="1:12" ht="12.75" customHeight="1">
      <c r="A49" s="6">
        <v>2011</v>
      </c>
      <c r="B49" s="511">
        <v>2333</v>
      </c>
      <c r="C49" s="511">
        <v>2299</v>
      </c>
      <c r="D49" s="511">
        <v>17</v>
      </c>
      <c r="E49" s="511">
        <v>18</v>
      </c>
      <c r="F49" s="511">
        <v>1786</v>
      </c>
      <c r="G49" s="511">
        <v>1810</v>
      </c>
      <c r="H49" s="511">
        <v>19</v>
      </c>
      <c r="I49" s="98">
        <v>29</v>
      </c>
      <c r="J49" s="287"/>
      <c r="L49" s="287"/>
    </row>
    <row r="50" spans="1:12" ht="12.75" customHeight="1">
      <c r="A50" s="6" t="s">
        <v>92</v>
      </c>
      <c r="B50" s="511">
        <v>2332</v>
      </c>
      <c r="C50" s="511">
        <v>2208</v>
      </c>
      <c r="D50" s="511">
        <v>16</v>
      </c>
      <c r="E50" s="511">
        <v>18</v>
      </c>
      <c r="F50" s="511">
        <v>1664</v>
      </c>
      <c r="G50" s="511">
        <v>1691</v>
      </c>
      <c r="H50" s="511">
        <v>20</v>
      </c>
      <c r="I50" s="98">
        <v>24</v>
      </c>
      <c r="J50" s="287"/>
      <c r="L50" s="287"/>
    </row>
    <row r="51" spans="1:12" ht="12.75" customHeight="1">
      <c r="A51" s="6" t="s">
        <v>93</v>
      </c>
      <c r="B51" s="511">
        <v>2417</v>
      </c>
      <c r="C51" s="511">
        <v>2461</v>
      </c>
      <c r="D51" s="511">
        <v>16</v>
      </c>
      <c r="E51" s="511">
        <v>18</v>
      </c>
      <c r="F51" s="511">
        <v>1805</v>
      </c>
      <c r="G51" s="511">
        <v>1942</v>
      </c>
      <c r="H51" s="511">
        <v>20</v>
      </c>
      <c r="I51" s="98">
        <v>24</v>
      </c>
      <c r="J51" s="287"/>
      <c r="L51" s="287"/>
    </row>
    <row r="52" spans="1:12" ht="12.75" customHeight="1">
      <c r="A52" s="6">
        <v>2013</v>
      </c>
      <c r="B52" s="511">
        <v>2594</v>
      </c>
      <c r="C52" s="511">
        <v>2490</v>
      </c>
      <c r="D52" s="511">
        <v>15</v>
      </c>
      <c r="E52" s="511">
        <v>12</v>
      </c>
      <c r="F52" s="511">
        <v>2112</v>
      </c>
      <c r="G52" s="511">
        <v>2196</v>
      </c>
      <c r="H52" s="511">
        <v>19</v>
      </c>
      <c r="I52" s="98">
        <v>13</v>
      </c>
      <c r="J52" s="287"/>
      <c r="L52" s="287"/>
    </row>
    <row r="53" spans="1:12" ht="12.75" customHeight="1">
      <c r="A53" s="6">
        <v>2014</v>
      </c>
      <c r="B53" s="511">
        <v>2579</v>
      </c>
      <c r="C53" s="511">
        <v>2342</v>
      </c>
      <c r="D53" s="511">
        <v>15</v>
      </c>
      <c r="E53" s="511">
        <v>17</v>
      </c>
      <c r="F53" s="511">
        <v>1924</v>
      </c>
      <c r="G53" s="511">
        <v>1900</v>
      </c>
      <c r="H53" s="511">
        <v>18</v>
      </c>
      <c r="I53" s="511">
        <v>19</v>
      </c>
      <c r="J53" s="287"/>
      <c r="L53" s="287"/>
    </row>
    <row r="54" spans="1:12" ht="12.75" customHeight="1">
      <c r="A54" s="6">
        <v>2015</v>
      </c>
      <c r="B54" s="511">
        <v>2497</v>
      </c>
      <c r="C54" s="511">
        <v>2437</v>
      </c>
      <c r="D54" s="511">
        <v>15</v>
      </c>
      <c r="E54" s="511">
        <v>16</v>
      </c>
      <c r="F54" s="511">
        <v>2092</v>
      </c>
      <c r="G54" s="511">
        <v>2080</v>
      </c>
      <c r="H54" s="511">
        <v>18</v>
      </c>
      <c r="I54" s="511">
        <v>21</v>
      </c>
      <c r="J54" s="287"/>
      <c r="L54" s="287"/>
    </row>
    <row r="55" spans="1:12" ht="12.75" customHeight="1">
      <c r="A55" s="6">
        <v>2016</v>
      </c>
      <c r="B55" s="616">
        <v>2347</v>
      </c>
      <c r="C55" s="616">
        <v>2347</v>
      </c>
      <c r="D55" s="511">
        <v>17</v>
      </c>
      <c r="E55" s="615">
        <v>20</v>
      </c>
      <c r="F55" s="616">
        <v>1878</v>
      </c>
      <c r="G55" s="616">
        <v>2110</v>
      </c>
      <c r="H55" s="511">
        <v>19</v>
      </c>
      <c r="I55" s="511">
        <v>19</v>
      </c>
      <c r="J55" s="287"/>
      <c r="L55" s="287"/>
    </row>
    <row r="56" spans="1:12" s="42" customFormat="1" ht="6" customHeight="1">
      <c r="A56" s="268"/>
      <c r="B56" s="614"/>
      <c r="C56" s="614"/>
      <c r="D56" s="614"/>
      <c r="E56" s="614"/>
      <c r="F56" s="614"/>
      <c r="G56" s="614"/>
      <c r="H56" s="614"/>
      <c r="I56" s="614"/>
      <c r="J56" s="84"/>
      <c r="K56" s="84"/>
      <c r="L56" s="107"/>
    </row>
    <row r="57" spans="1:12" ht="30" customHeight="1">
      <c r="A57" s="777" t="s">
        <v>367</v>
      </c>
      <c r="B57" s="777"/>
      <c r="C57" s="777"/>
      <c r="D57" s="777"/>
      <c r="E57" s="777"/>
      <c r="F57" s="777"/>
      <c r="G57" s="777"/>
      <c r="H57" s="777"/>
      <c r="I57" s="777"/>
    </row>
    <row r="58" spans="1:12" ht="30" customHeight="1">
      <c r="A58" s="777" t="s">
        <v>368</v>
      </c>
      <c r="B58" s="777"/>
      <c r="C58" s="777"/>
      <c r="D58" s="777"/>
      <c r="E58" s="777"/>
      <c r="F58" s="777"/>
      <c r="G58" s="777"/>
      <c r="H58" s="777"/>
      <c r="I58" s="777"/>
    </row>
    <row r="59" spans="1:12" s="42" customFormat="1" ht="6" customHeight="1">
      <c r="A59" s="753"/>
      <c r="B59" s="752"/>
      <c r="C59" s="752"/>
      <c r="D59" s="752"/>
      <c r="E59" s="752"/>
      <c r="F59" s="752"/>
      <c r="G59" s="752"/>
      <c r="H59" s="752"/>
      <c r="I59" s="752"/>
      <c r="J59" s="752"/>
      <c r="K59" s="752"/>
      <c r="L59" s="107"/>
    </row>
    <row r="60" spans="1:12" s="42" customFormat="1" ht="12.75" customHeight="1">
      <c r="A60" s="776" t="s">
        <v>200</v>
      </c>
      <c r="B60" s="776"/>
      <c r="C60" s="776"/>
      <c r="D60" s="776"/>
      <c r="E60" s="776"/>
      <c r="F60" s="776"/>
      <c r="G60" s="776"/>
      <c r="H60" s="776"/>
      <c r="I60" s="776"/>
      <c r="J60" s="20"/>
      <c r="K60" s="20"/>
      <c r="L60" s="20"/>
    </row>
  </sheetData>
  <mergeCells count="9">
    <mergeCell ref="K1:M1"/>
    <mergeCell ref="A60:I60"/>
    <mergeCell ref="A57:I57"/>
    <mergeCell ref="B4:C4"/>
    <mergeCell ref="F4:G4"/>
    <mergeCell ref="B3:E3"/>
    <mergeCell ref="F3:I3"/>
    <mergeCell ref="A58:I58"/>
    <mergeCell ref="A2:I2"/>
  </mergeCells>
  <phoneticPr fontId="3" type="noConversion"/>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8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14"/>
  <sheetViews>
    <sheetView workbookViewId="0">
      <pane ySplit="4" topLeftCell="A5" activePane="bottomLeft" state="frozen"/>
      <selection activeCell="A17" sqref="A17:XFD18"/>
      <selection pane="bottomLeft" activeCell="A12" sqref="A12:XFD12"/>
    </sheetView>
  </sheetViews>
  <sheetFormatPr defaultColWidth="9.140625" defaultRowHeight="12.75"/>
  <cols>
    <col min="1" max="1" width="6.7109375" style="20" customWidth="1"/>
    <col min="2" max="13" width="8.7109375" style="20" customWidth="1"/>
    <col min="14" max="16384" width="9.140625" style="20"/>
  </cols>
  <sheetData>
    <row r="1" spans="1:13" s="94" customFormat="1" ht="30" customHeight="1">
      <c r="A1" s="142"/>
      <c r="B1" s="143"/>
      <c r="C1" s="143"/>
      <c r="D1" s="143"/>
      <c r="E1" s="143"/>
      <c r="F1" s="143"/>
      <c r="J1" s="435"/>
      <c r="K1" s="774" t="s">
        <v>354</v>
      </c>
      <c r="L1" s="775"/>
      <c r="M1" s="775"/>
    </row>
    <row r="2" spans="1:13" s="140" customFormat="1" ht="15" customHeight="1">
      <c r="A2" s="803" t="s">
        <v>444</v>
      </c>
      <c r="B2" s="787"/>
      <c r="C2" s="787"/>
      <c r="D2" s="787"/>
      <c r="E2" s="787"/>
      <c r="F2" s="787"/>
      <c r="G2" s="787"/>
      <c r="H2" s="787"/>
      <c r="I2" s="787"/>
      <c r="J2" s="787"/>
      <c r="K2" s="787"/>
    </row>
    <row r="3" spans="1:13" ht="42.95" customHeight="1">
      <c r="B3" s="779" t="s">
        <v>95</v>
      </c>
      <c r="C3" s="779"/>
      <c r="D3" s="779" t="s">
        <v>282</v>
      </c>
      <c r="E3" s="779"/>
      <c r="F3" s="779" t="s">
        <v>283</v>
      </c>
      <c r="G3" s="779"/>
      <c r="H3" s="779" t="s">
        <v>19</v>
      </c>
      <c r="I3" s="779"/>
      <c r="J3" s="779" t="s">
        <v>36</v>
      </c>
      <c r="K3" s="779"/>
    </row>
    <row r="4" spans="1:13" ht="15" customHeight="1">
      <c r="A4" s="20" t="s">
        <v>40</v>
      </c>
      <c r="B4" s="179" t="s">
        <v>29</v>
      </c>
      <c r="C4" s="179" t="s">
        <v>30</v>
      </c>
      <c r="D4" s="179" t="s">
        <v>29</v>
      </c>
      <c r="E4" s="179" t="s">
        <v>30</v>
      </c>
      <c r="F4" s="179" t="s">
        <v>29</v>
      </c>
      <c r="G4" s="179" t="s">
        <v>30</v>
      </c>
      <c r="H4" s="179" t="s">
        <v>29</v>
      </c>
      <c r="I4" s="179" t="s">
        <v>30</v>
      </c>
      <c r="J4" s="179" t="s">
        <v>29</v>
      </c>
      <c r="K4" s="179" t="s">
        <v>30</v>
      </c>
    </row>
    <row r="5" spans="1:13" ht="6" customHeight="1">
      <c r="A5" s="297"/>
      <c r="B5" s="380"/>
      <c r="C5" s="380"/>
      <c r="D5" s="380"/>
      <c r="E5" s="380"/>
      <c r="F5" s="380"/>
      <c r="G5" s="380"/>
      <c r="H5" s="380"/>
      <c r="I5" s="380"/>
      <c r="J5" s="380"/>
      <c r="K5" s="380"/>
    </row>
    <row r="6" spans="1:13" ht="12.75" customHeight="1">
      <c r="A6" s="371">
        <v>2012</v>
      </c>
      <c r="B6" s="8">
        <v>38.82208371945039</v>
      </c>
      <c r="C6" s="8">
        <v>42.75801130422122</v>
      </c>
      <c r="D6" s="8">
        <v>26.894898022104442</v>
      </c>
      <c r="E6" s="8">
        <v>33.461355124781065</v>
      </c>
      <c r="F6" s="8">
        <v>15.007091439909695</v>
      </c>
      <c r="G6" s="8">
        <v>16.564961043570207</v>
      </c>
      <c r="H6" s="8">
        <v>59.728654157408755</v>
      </c>
      <c r="I6" s="8">
        <v>56.323660065276613</v>
      </c>
      <c r="J6" s="8">
        <v>1.4492621231402869</v>
      </c>
      <c r="K6" s="8">
        <v>0.91832863050002145</v>
      </c>
    </row>
    <row r="7" spans="1:13" ht="12.75" customHeight="1">
      <c r="A7" s="30">
        <v>2013</v>
      </c>
      <c r="B7" s="8">
        <v>34.235554220184952</v>
      </c>
      <c r="C7" s="8">
        <v>37.074301503193411</v>
      </c>
      <c r="D7" s="8">
        <v>24.215779301072775</v>
      </c>
      <c r="E7" s="8">
        <v>28.215528491727497</v>
      </c>
      <c r="F7" s="8">
        <v>12.013163383704255</v>
      </c>
      <c r="G7" s="8">
        <v>14.861202412366284</v>
      </c>
      <c r="H7" s="8">
        <v>64.388252403681449</v>
      </c>
      <c r="I7" s="8">
        <v>61.721751189715299</v>
      </c>
      <c r="J7" s="8">
        <v>1.376193376134264</v>
      </c>
      <c r="K7" s="8">
        <v>1.2039473070903437</v>
      </c>
    </row>
    <row r="8" spans="1:13" ht="12.75" customHeight="1">
      <c r="A8" s="30">
        <v>2014</v>
      </c>
      <c r="B8" s="8">
        <v>32.520754880301482</v>
      </c>
      <c r="C8" s="8">
        <v>38.530529049708051</v>
      </c>
      <c r="D8" s="8">
        <v>22.253922387959356</v>
      </c>
      <c r="E8" s="8">
        <v>30.447846960923997</v>
      </c>
      <c r="F8" s="8">
        <v>13.007767325022115</v>
      </c>
      <c r="G8" s="8">
        <v>17.015838347951529</v>
      </c>
      <c r="H8" s="8">
        <v>66.688454890065174</v>
      </c>
      <c r="I8" s="8">
        <v>60.784251788997558</v>
      </c>
      <c r="J8" s="8">
        <v>0.79079022963757861</v>
      </c>
      <c r="K8" s="8">
        <v>0.68521916129570282</v>
      </c>
    </row>
    <row r="9" spans="1:13">
      <c r="A9" s="494">
        <v>2015</v>
      </c>
      <c r="B9" s="8">
        <v>29.239974724001229</v>
      </c>
      <c r="C9" s="8">
        <v>32.510417769407482</v>
      </c>
      <c r="D9" s="8">
        <v>19.692269582774919</v>
      </c>
      <c r="E9" s="8">
        <v>24.724187348090858</v>
      </c>
      <c r="F9" s="8">
        <v>11.111505366129157</v>
      </c>
      <c r="G9" s="8">
        <v>11.613448011509652</v>
      </c>
      <c r="H9" s="8">
        <v>68.469606413375246</v>
      </c>
      <c r="I9" s="8">
        <v>65.407260989231261</v>
      </c>
      <c r="J9" s="8">
        <v>2.2904188626238242</v>
      </c>
      <c r="K9" s="8">
        <v>2.0823212413603525</v>
      </c>
    </row>
    <row r="10" spans="1:13">
      <c r="A10" s="597">
        <v>2016</v>
      </c>
      <c r="B10" s="8">
        <v>23.7785203717876</v>
      </c>
      <c r="C10" s="8">
        <v>29.9</v>
      </c>
      <c r="D10" s="8">
        <v>16.496249831844001</v>
      </c>
      <c r="E10" s="8">
        <v>22.431806546196299</v>
      </c>
      <c r="F10" s="8">
        <v>8.9769447925068899</v>
      </c>
      <c r="G10" s="8">
        <v>10.9343756959668</v>
      </c>
      <c r="H10" s="8">
        <v>74.850147915599194</v>
      </c>
      <c r="I10" s="8">
        <v>69.5</v>
      </c>
      <c r="J10" s="8">
        <v>1.3713317126132401</v>
      </c>
      <c r="K10" s="8">
        <v>0.6</v>
      </c>
    </row>
    <row r="11" spans="1:13" s="42" customFormat="1" ht="6" customHeight="1">
      <c r="A11" s="197" t="s">
        <v>40</v>
      </c>
      <c r="B11" s="198"/>
      <c r="C11" s="198"/>
      <c r="D11" s="198"/>
      <c r="E11" s="198"/>
      <c r="F11" s="198"/>
      <c r="G11" s="198"/>
      <c r="H11" s="198"/>
      <c r="I11" s="198"/>
      <c r="J11" s="198"/>
      <c r="K11" s="202"/>
    </row>
    <row r="12" spans="1:13" s="42" customFormat="1" ht="12.75" customHeight="1">
      <c r="A12" s="801" t="s">
        <v>200</v>
      </c>
      <c r="B12" s="801"/>
      <c r="C12" s="801"/>
      <c r="D12" s="801"/>
      <c r="E12" s="801"/>
      <c r="F12" s="801"/>
      <c r="G12" s="801"/>
      <c r="H12" s="801"/>
      <c r="I12" s="801"/>
      <c r="J12" s="801"/>
      <c r="K12" s="801"/>
    </row>
    <row r="14" spans="1:13" ht="14.25" customHeight="1"/>
  </sheetData>
  <mergeCells count="8">
    <mergeCell ref="K1:M1"/>
    <mergeCell ref="B3:C3"/>
    <mergeCell ref="A12:K12"/>
    <mergeCell ref="A2:K2"/>
    <mergeCell ref="H3:I3"/>
    <mergeCell ref="D3:E3"/>
    <mergeCell ref="F3:G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93"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12"/>
  <sheetViews>
    <sheetView workbookViewId="0">
      <pane ySplit="4" topLeftCell="A5" activePane="bottomLeft" state="frozen"/>
      <selection activeCell="A17" sqref="A17:XFD18"/>
      <selection pane="bottomLeft" activeCell="G24" sqref="G24"/>
    </sheetView>
  </sheetViews>
  <sheetFormatPr defaultColWidth="9.140625" defaultRowHeight="12.75"/>
  <cols>
    <col min="1" max="1" width="6.7109375" style="20" customWidth="1"/>
    <col min="2" max="13" width="8.7109375" style="20" customWidth="1"/>
    <col min="14" max="16384" width="9.140625" style="20"/>
  </cols>
  <sheetData>
    <row r="1" spans="1:13" s="94" customFormat="1" ht="30" customHeight="1">
      <c r="A1" s="142"/>
      <c r="B1" s="143"/>
      <c r="C1" s="143"/>
      <c r="D1" s="143"/>
      <c r="E1" s="143"/>
      <c r="F1" s="143"/>
      <c r="G1" s="747"/>
      <c r="H1" s="748"/>
      <c r="I1" s="748"/>
      <c r="J1" s="435"/>
      <c r="K1" s="774" t="s">
        <v>354</v>
      </c>
      <c r="L1" s="775"/>
      <c r="M1" s="775"/>
    </row>
    <row r="2" spans="1:13" s="140" customFormat="1" ht="15" customHeight="1">
      <c r="A2" s="803" t="s">
        <v>445</v>
      </c>
      <c r="B2" s="787"/>
      <c r="C2" s="787"/>
      <c r="D2" s="787"/>
      <c r="E2" s="787"/>
      <c r="F2" s="787"/>
      <c r="G2" s="787"/>
      <c r="H2" s="787"/>
      <c r="I2" s="787"/>
      <c r="J2" s="787"/>
      <c r="K2" s="787"/>
    </row>
    <row r="3" spans="1:13" s="138" customFormat="1" ht="42.95" customHeight="1">
      <c r="B3" s="779" t="s">
        <v>95</v>
      </c>
      <c r="C3" s="779"/>
      <c r="D3" s="779" t="s">
        <v>282</v>
      </c>
      <c r="E3" s="779"/>
      <c r="F3" s="779" t="s">
        <v>283</v>
      </c>
      <c r="G3" s="779"/>
      <c r="H3" s="779" t="s">
        <v>19</v>
      </c>
      <c r="I3" s="779"/>
      <c r="J3" s="779" t="s">
        <v>36</v>
      </c>
      <c r="K3" s="779"/>
    </row>
    <row r="4" spans="1:13" ht="15" customHeight="1">
      <c r="A4" s="20" t="s">
        <v>40</v>
      </c>
      <c r="B4" s="179" t="s">
        <v>29</v>
      </c>
      <c r="C4" s="179" t="s">
        <v>30</v>
      </c>
      <c r="D4" s="179" t="s">
        <v>29</v>
      </c>
      <c r="E4" s="179" t="s">
        <v>30</v>
      </c>
      <c r="F4" s="179" t="s">
        <v>29</v>
      </c>
      <c r="G4" s="179" t="s">
        <v>30</v>
      </c>
      <c r="H4" s="179" t="s">
        <v>29</v>
      </c>
      <c r="I4" s="179" t="s">
        <v>30</v>
      </c>
      <c r="J4" s="179" t="s">
        <v>29</v>
      </c>
      <c r="K4" s="179" t="s">
        <v>30</v>
      </c>
    </row>
    <row r="5" spans="1:13" ht="6" customHeight="1">
      <c r="A5" s="297"/>
      <c r="B5" s="380"/>
      <c r="C5" s="380"/>
      <c r="D5" s="380"/>
      <c r="E5" s="380"/>
      <c r="F5" s="380"/>
      <c r="G5" s="380"/>
      <c r="H5" s="380"/>
      <c r="I5" s="380"/>
      <c r="J5" s="380"/>
      <c r="K5" s="380"/>
    </row>
    <row r="6" spans="1:13" ht="12.75" customHeight="1">
      <c r="A6" s="371">
        <v>2012</v>
      </c>
      <c r="B6" s="8">
        <v>56.805070943810719</v>
      </c>
      <c r="C6" s="8">
        <v>62.426038639594715</v>
      </c>
      <c r="D6" s="8">
        <v>44.989374434720183</v>
      </c>
      <c r="E6" s="8">
        <v>50.53648987327346</v>
      </c>
      <c r="F6" s="8">
        <v>27.154651996389141</v>
      </c>
      <c r="G6" s="8">
        <v>32.371353930723053</v>
      </c>
      <c r="H6" s="8">
        <v>42.283663734666753</v>
      </c>
      <c r="I6" s="8">
        <v>36.830545486669116</v>
      </c>
      <c r="J6" s="8">
        <v>0.91126532152353978</v>
      </c>
      <c r="K6" s="8">
        <v>0.7434158737332307</v>
      </c>
    </row>
    <row r="7" spans="1:13" ht="12.75" customHeight="1">
      <c r="A7" s="30">
        <v>2013</v>
      </c>
      <c r="B7" s="8">
        <v>57.264016501467566</v>
      </c>
      <c r="C7" s="8">
        <v>56.71701306365636</v>
      </c>
      <c r="D7" s="8">
        <v>45.311688579837273</v>
      </c>
      <c r="E7" s="8">
        <v>46.526196293081021</v>
      </c>
      <c r="F7" s="8">
        <v>26.224915484271683</v>
      </c>
      <c r="G7" s="8">
        <v>27.889809626686755</v>
      </c>
      <c r="H7" s="8">
        <v>41.54739688071453</v>
      </c>
      <c r="I7" s="8">
        <v>42.592834340839211</v>
      </c>
      <c r="J7" s="8">
        <v>1.1885866178191529</v>
      </c>
      <c r="K7" s="8">
        <v>0.6901525955029747</v>
      </c>
    </row>
    <row r="8" spans="1:13" ht="12.75" customHeight="1">
      <c r="A8" s="30">
        <v>2014</v>
      </c>
      <c r="B8" s="8">
        <v>55.654997544628003</v>
      </c>
      <c r="C8" s="8">
        <v>56.909869316694852</v>
      </c>
      <c r="D8" s="8">
        <v>44.564559959022283</v>
      </c>
      <c r="E8" s="8">
        <v>46.389481442729732</v>
      </c>
      <c r="F8" s="8">
        <v>28.519630866140972</v>
      </c>
      <c r="G8" s="8">
        <v>27.43812858546374</v>
      </c>
      <c r="H8" s="8">
        <v>43.240395316637397</v>
      </c>
      <c r="I8" s="8">
        <v>42.298977168073634</v>
      </c>
      <c r="J8" s="8">
        <v>1.1046071387333485</v>
      </c>
      <c r="K8" s="8">
        <v>0.79115351522794464</v>
      </c>
    </row>
    <row r="9" spans="1:13" ht="12.75" customHeight="1">
      <c r="A9" s="626">
        <v>2015</v>
      </c>
      <c r="B9" s="8">
        <v>50.475945630555351</v>
      </c>
      <c r="C9" s="8">
        <v>52.5682471685355</v>
      </c>
      <c r="D9" s="8">
        <v>39.655593228062742</v>
      </c>
      <c r="E9" s="8">
        <v>43.803085913764264</v>
      </c>
      <c r="F9" s="8">
        <v>25.520191659671788</v>
      </c>
      <c r="G9" s="8">
        <v>26.825749760470448</v>
      </c>
      <c r="H9" s="8">
        <v>47.820584575442062</v>
      </c>
      <c r="I9" s="8">
        <v>46.8284158873184</v>
      </c>
      <c r="J9" s="8">
        <v>1.7034697940033132</v>
      </c>
      <c r="K9" s="8">
        <v>0.60333694414666816</v>
      </c>
    </row>
    <row r="10" spans="1:13" ht="12.75" customHeight="1">
      <c r="A10" s="493">
        <v>2016</v>
      </c>
      <c r="B10" s="8">
        <v>51.7</v>
      </c>
      <c r="C10" s="8">
        <v>49.6</v>
      </c>
      <c r="D10" s="8">
        <v>41.4</v>
      </c>
      <c r="E10" s="8">
        <v>40.799999999999997</v>
      </c>
      <c r="F10" s="8">
        <v>24.2</v>
      </c>
      <c r="G10" s="8">
        <v>24</v>
      </c>
      <c r="H10" s="8">
        <v>47.2</v>
      </c>
      <c r="I10" s="8">
        <v>49.7</v>
      </c>
      <c r="J10" s="8">
        <v>1.1000000000000001</v>
      </c>
      <c r="K10" s="8">
        <v>0.7</v>
      </c>
    </row>
    <row r="11" spans="1:13" s="42" customFormat="1" ht="6" customHeight="1">
      <c r="A11" s="197" t="s">
        <v>40</v>
      </c>
      <c r="B11" s="198"/>
      <c r="C11" s="198"/>
      <c r="D11" s="198"/>
      <c r="E11" s="198"/>
      <c r="F11" s="198"/>
      <c r="G11" s="198"/>
      <c r="H11" s="198"/>
      <c r="I11" s="198"/>
      <c r="J11" s="198"/>
      <c r="K11" s="202"/>
    </row>
    <row r="12" spans="1:13" s="42" customFormat="1" ht="12.75" customHeight="1">
      <c r="A12" s="801" t="s">
        <v>200</v>
      </c>
      <c r="B12" s="801"/>
      <c r="C12" s="801"/>
      <c r="D12" s="801"/>
      <c r="E12" s="801"/>
      <c r="F12" s="801"/>
      <c r="G12" s="801"/>
      <c r="H12" s="801"/>
      <c r="I12" s="801"/>
      <c r="J12" s="801"/>
      <c r="K12" s="801"/>
    </row>
  </sheetData>
  <mergeCells count="8">
    <mergeCell ref="A12:K12"/>
    <mergeCell ref="D3:E3"/>
    <mergeCell ref="F3:G3"/>
    <mergeCell ref="H3:I3"/>
    <mergeCell ref="K1:M1"/>
    <mergeCell ref="A2:K2"/>
    <mergeCell ref="B3:C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P78"/>
  <sheetViews>
    <sheetView workbookViewId="0">
      <pane ySplit="4" topLeftCell="A29" activePane="bottomLeft" state="frozen"/>
      <selection activeCell="A17" sqref="A17:XFD18"/>
      <selection pane="bottomLeft" activeCell="C61" sqref="C61"/>
    </sheetView>
  </sheetViews>
  <sheetFormatPr defaultColWidth="8.85546875" defaultRowHeight="12.75"/>
  <cols>
    <col min="1" max="1" width="6.7109375" style="4" customWidth="1"/>
    <col min="2" max="13" width="8.7109375" style="4" customWidth="1"/>
    <col min="14" max="16384" width="8.85546875" style="4"/>
  </cols>
  <sheetData>
    <row r="1" spans="1:14" s="94" customFormat="1" ht="30" customHeight="1">
      <c r="A1" s="142"/>
      <c r="B1" s="286"/>
      <c r="C1" s="286"/>
      <c r="D1" s="799" t="s">
        <v>578</v>
      </c>
      <c r="E1" s="809"/>
      <c r="F1" s="809"/>
      <c r="G1" s="809"/>
      <c r="K1" s="774" t="s">
        <v>354</v>
      </c>
      <c r="L1" s="775"/>
      <c r="M1" s="775"/>
      <c r="N1" s="817"/>
    </row>
    <row r="2" spans="1:14" s="148" customFormat="1" ht="15" customHeight="1">
      <c r="A2" s="851" t="s">
        <v>446</v>
      </c>
      <c r="B2" s="852"/>
      <c r="C2" s="852"/>
      <c r="D2" s="852"/>
      <c r="E2" s="852"/>
      <c r="F2" s="852"/>
      <c r="G2" s="852"/>
      <c r="H2" s="852"/>
      <c r="I2" s="852"/>
      <c r="J2" s="852"/>
      <c r="K2" s="852"/>
      <c r="L2" s="852"/>
      <c r="M2" s="852"/>
    </row>
    <row r="3" spans="1:14" ht="30" customHeight="1">
      <c r="B3" s="805" t="s">
        <v>26</v>
      </c>
      <c r="C3" s="805"/>
      <c r="D3" s="805" t="s">
        <v>0</v>
      </c>
      <c r="E3" s="805"/>
      <c r="F3" s="805" t="s">
        <v>1</v>
      </c>
      <c r="G3" s="805"/>
      <c r="H3" s="805" t="s">
        <v>2</v>
      </c>
      <c r="I3" s="805"/>
      <c r="J3" s="805" t="s">
        <v>300</v>
      </c>
      <c r="K3" s="805"/>
      <c r="L3" s="805" t="s">
        <v>36</v>
      </c>
      <c r="M3" s="805"/>
    </row>
    <row r="4" spans="1:14" ht="15" customHeight="1">
      <c r="A4" s="5" t="s">
        <v>40</v>
      </c>
      <c r="B4" s="276" t="s">
        <v>29</v>
      </c>
      <c r="C4" s="4" t="s">
        <v>30</v>
      </c>
      <c r="D4" s="276" t="s">
        <v>29</v>
      </c>
      <c r="E4" s="4" t="s">
        <v>30</v>
      </c>
      <c r="F4" s="276" t="s">
        <v>29</v>
      </c>
      <c r="G4" s="4" t="s">
        <v>30</v>
      </c>
      <c r="H4" s="276" t="s">
        <v>29</v>
      </c>
      <c r="I4" s="4" t="s">
        <v>30</v>
      </c>
      <c r="J4" s="276" t="s">
        <v>29</v>
      </c>
      <c r="K4" s="4" t="s">
        <v>30</v>
      </c>
      <c r="L4" s="276" t="s">
        <v>29</v>
      </c>
      <c r="M4" s="4" t="s">
        <v>30</v>
      </c>
    </row>
    <row r="5" spans="1:14" ht="6" customHeight="1">
      <c r="A5" s="355"/>
      <c r="B5" s="369"/>
      <c r="C5" s="369"/>
      <c r="D5" s="369"/>
      <c r="E5" s="369"/>
      <c r="F5" s="381"/>
      <c r="G5" s="381"/>
      <c r="H5" s="381"/>
      <c r="I5" s="381"/>
      <c r="J5" s="381"/>
      <c r="K5" s="381"/>
      <c r="L5" s="292"/>
      <c r="M5" s="292"/>
    </row>
    <row r="6" spans="1:14" ht="12.75" customHeight="1">
      <c r="A6" s="6">
        <v>1971</v>
      </c>
      <c r="B6" s="367">
        <f>100-D6-L6</f>
        <v>58</v>
      </c>
      <c r="C6" s="367">
        <f>100-E6-M6</f>
        <v>52</v>
      </c>
      <c r="D6" s="367">
        <v>41</v>
      </c>
      <c r="E6" s="367">
        <v>47</v>
      </c>
      <c r="F6" s="102" t="s">
        <v>38</v>
      </c>
      <c r="G6" s="102" t="s">
        <v>38</v>
      </c>
      <c r="H6" s="102" t="s">
        <v>38</v>
      </c>
      <c r="I6" s="102" t="s">
        <v>38</v>
      </c>
      <c r="J6" s="102" t="s">
        <v>38</v>
      </c>
      <c r="K6" s="102" t="s">
        <v>38</v>
      </c>
      <c r="L6" s="72">
        <v>1</v>
      </c>
      <c r="M6" s="72">
        <v>1</v>
      </c>
    </row>
    <row r="7" spans="1:14" ht="12.75" customHeight="1">
      <c r="A7" s="6">
        <v>1972</v>
      </c>
      <c r="B7" s="3" t="s">
        <v>37</v>
      </c>
      <c r="C7" s="3" t="s">
        <v>37</v>
      </c>
      <c r="D7" s="3" t="s">
        <v>37</v>
      </c>
      <c r="E7" s="3" t="s">
        <v>37</v>
      </c>
      <c r="F7" s="102" t="s">
        <v>38</v>
      </c>
      <c r="G7" s="102" t="s">
        <v>38</v>
      </c>
      <c r="H7" s="102" t="s">
        <v>38</v>
      </c>
      <c r="I7" s="102" t="s">
        <v>38</v>
      </c>
      <c r="J7" s="102" t="s">
        <v>38</v>
      </c>
      <c r="K7" s="102" t="s">
        <v>38</v>
      </c>
      <c r="L7" s="104" t="s">
        <v>37</v>
      </c>
      <c r="M7" s="104" t="s">
        <v>37</v>
      </c>
    </row>
    <row r="8" spans="1:14" ht="12.75" customHeight="1">
      <c r="A8" s="6">
        <v>1973</v>
      </c>
      <c r="B8" s="3" t="s">
        <v>37</v>
      </c>
      <c r="C8" s="3" t="s">
        <v>37</v>
      </c>
      <c r="D8" s="3" t="s">
        <v>37</v>
      </c>
      <c r="E8" s="3" t="s">
        <v>37</v>
      </c>
      <c r="F8" s="102" t="s">
        <v>38</v>
      </c>
      <c r="G8" s="102" t="s">
        <v>38</v>
      </c>
      <c r="H8" s="102" t="s">
        <v>38</v>
      </c>
      <c r="I8" s="102" t="s">
        <v>38</v>
      </c>
      <c r="J8" s="102" t="s">
        <v>38</v>
      </c>
      <c r="K8" s="102" t="s">
        <v>38</v>
      </c>
      <c r="L8" s="104" t="s">
        <v>37</v>
      </c>
      <c r="M8" s="104" t="s">
        <v>37</v>
      </c>
    </row>
    <row r="9" spans="1:14" ht="12.75" customHeight="1">
      <c r="A9" s="6">
        <v>1974</v>
      </c>
      <c r="B9" s="276">
        <f t="shared" ref="B9:B17" si="0">100-D9-L9</f>
        <v>68</v>
      </c>
      <c r="C9" s="276">
        <f t="shared" ref="C9:C17" si="1">100-E9-M9</f>
        <v>54</v>
      </c>
      <c r="D9" s="276">
        <v>31</v>
      </c>
      <c r="E9" s="276">
        <v>45</v>
      </c>
      <c r="F9" s="102" t="s">
        <v>38</v>
      </c>
      <c r="G9" s="102" t="s">
        <v>38</v>
      </c>
      <c r="H9" s="102" t="s">
        <v>38</v>
      </c>
      <c r="I9" s="102" t="s">
        <v>38</v>
      </c>
      <c r="J9" s="102" t="s">
        <v>38</v>
      </c>
      <c r="K9" s="102" t="s">
        <v>38</v>
      </c>
      <c r="L9" s="72">
        <v>1</v>
      </c>
      <c r="M9" s="72">
        <v>1</v>
      </c>
    </row>
    <row r="10" spans="1:14" ht="12.75" customHeight="1">
      <c r="A10" s="6">
        <v>1975</v>
      </c>
      <c r="B10" s="276">
        <f t="shared" si="0"/>
        <v>66</v>
      </c>
      <c r="C10" s="276">
        <f t="shared" si="1"/>
        <v>54</v>
      </c>
      <c r="D10" s="276">
        <v>32</v>
      </c>
      <c r="E10" s="276">
        <v>45</v>
      </c>
      <c r="F10" s="102" t="s">
        <v>38</v>
      </c>
      <c r="G10" s="102" t="s">
        <v>38</v>
      </c>
      <c r="H10" s="102" t="s">
        <v>38</v>
      </c>
      <c r="I10" s="102" t="s">
        <v>38</v>
      </c>
      <c r="J10" s="102" t="s">
        <v>38</v>
      </c>
      <c r="K10" s="102" t="s">
        <v>38</v>
      </c>
      <c r="L10" s="72">
        <v>2</v>
      </c>
      <c r="M10" s="72">
        <v>1</v>
      </c>
    </row>
    <row r="11" spans="1:14" ht="12.75" customHeight="1">
      <c r="A11" s="6">
        <v>1976</v>
      </c>
      <c r="B11" s="276">
        <f t="shared" si="0"/>
        <v>71</v>
      </c>
      <c r="C11" s="276">
        <f t="shared" si="1"/>
        <v>59</v>
      </c>
      <c r="D11" s="276">
        <v>27</v>
      </c>
      <c r="E11" s="276">
        <v>40</v>
      </c>
      <c r="F11" s="102" t="s">
        <v>38</v>
      </c>
      <c r="G11" s="102" t="s">
        <v>38</v>
      </c>
      <c r="H11" s="102" t="s">
        <v>38</v>
      </c>
      <c r="I11" s="102" t="s">
        <v>38</v>
      </c>
      <c r="J11" s="102" t="s">
        <v>38</v>
      </c>
      <c r="K11" s="102" t="s">
        <v>38</v>
      </c>
      <c r="L11" s="72">
        <v>2</v>
      </c>
      <c r="M11" s="72">
        <v>1</v>
      </c>
    </row>
    <row r="12" spans="1:14" ht="12.75" customHeight="1">
      <c r="A12" s="6">
        <v>1977</v>
      </c>
      <c r="B12" s="276">
        <f t="shared" si="0"/>
        <v>74</v>
      </c>
      <c r="C12" s="276">
        <f t="shared" si="1"/>
        <v>59</v>
      </c>
      <c r="D12" s="276">
        <v>25</v>
      </c>
      <c r="E12" s="276">
        <v>40</v>
      </c>
      <c r="F12" s="102" t="s">
        <v>38</v>
      </c>
      <c r="G12" s="102" t="s">
        <v>38</v>
      </c>
      <c r="H12" s="102" t="s">
        <v>38</v>
      </c>
      <c r="I12" s="102" t="s">
        <v>38</v>
      </c>
      <c r="J12" s="102" t="s">
        <v>38</v>
      </c>
      <c r="K12" s="102" t="s">
        <v>38</v>
      </c>
      <c r="L12" s="72">
        <v>1</v>
      </c>
      <c r="M12" s="72">
        <v>1</v>
      </c>
    </row>
    <row r="13" spans="1:14" ht="12.75" customHeight="1">
      <c r="A13" s="6">
        <v>1978</v>
      </c>
      <c r="B13" s="276">
        <f t="shared" si="0"/>
        <v>74</v>
      </c>
      <c r="C13" s="276">
        <f t="shared" si="1"/>
        <v>61</v>
      </c>
      <c r="D13" s="276">
        <v>25</v>
      </c>
      <c r="E13" s="276">
        <v>38</v>
      </c>
      <c r="F13" s="102" t="s">
        <v>38</v>
      </c>
      <c r="G13" s="102" t="s">
        <v>38</v>
      </c>
      <c r="H13" s="102" t="s">
        <v>38</v>
      </c>
      <c r="I13" s="102" t="s">
        <v>38</v>
      </c>
      <c r="J13" s="102" t="s">
        <v>38</v>
      </c>
      <c r="K13" s="102" t="s">
        <v>38</v>
      </c>
      <c r="L13" s="72">
        <v>1</v>
      </c>
      <c r="M13" s="72">
        <v>1</v>
      </c>
    </row>
    <row r="14" spans="1:14" ht="12.75" customHeight="1">
      <c r="A14" s="6">
        <v>1979</v>
      </c>
      <c r="B14" s="276">
        <f t="shared" si="0"/>
        <v>77</v>
      </c>
      <c r="C14" s="276">
        <f t="shared" si="1"/>
        <v>65</v>
      </c>
      <c r="D14" s="276">
        <v>21</v>
      </c>
      <c r="E14" s="276">
        <v>34</v>
      </c>
      <c r="F14" s="102" t="s">
        <v>38</v>
      </c>
      <c r="G14" s="102" t="s">
        <v>38</v>
      </c>
      <c r="H14" s="102" t="s">
        <v>38</v>
      </c>
      <c r="I14" s="102" t="s">
        <v>38</v>
      </c>
      <c r="J14" s="102" t="s">
        <v>38</v>
      </c>
      <c r="K14" s="102" t="s">
        <v>38</v>
      </c>
      <c r="L14" s="72">
        <v>2</v>
      </c>
      <c r="M14" s="72">
        <v>1</v>
      </c>
    </row>
    <row r="15" spans="1:14" ht="12.75" customHeight="1">
      <c r="A15" s="6">
        <v>1980</v>
      </c>
      <c r="B15" s="276">
        <f t="shared" si="0"/>
        <v>78</v>
      </c>
      <c r="C15" s="276">
        <f t="shared" si="1"/>
        <v>66</v>
      </c>
      <c r="D15" s="276">
        <v>21</v>
      </c>
      <c r="E15" s="276">
        <v>33</v>
      </c>
      <c r="F15" s="102" t="s">
        <v>38</v>
      </c>
      <c r="G15" s="102" t="s">
        <v>38</v>
      </c>
      <c r="H15" s="102" t="s">
        <v>38</v>
      </c>
      <c r="I15" s="102" t="s">
        <v>38</v>
      </c>
      <c r="J15" s="102" t="s">
        <v>38</v>
      </c>
      <c r="K15" s="102" t="s">
        <v>38</v>
      </c>
      <c r="L15" s="72">
        <v>1</v>
      </c>
      <c r="M15" s="72">
        <v>1</v>
      </c>
    </row>
    <row r="16" spans="1:14" ht="12.75" customHeight="1">
      <c r="A16" s="6">
        <v>1981</v>
      </c>
      <c r="B16" s="276">
        <f t="shared" si="0"/>
        <v>76</v>
      </c>
      <c r="C16" s="276">
        <f t="shared" si="1"/>
        <v>64</v>
      </c>
      <c r="D16" s="276">
        <v>23</v>
      </c>
      <c r="E16" s="276">
        <v>35</v>
      </c>
      <c r="F16" s="102" t="s">
        <v>38</v>
      </c>
      <c r="G16" s="102" t="s">
        <v>38</v>
      </c>
      <c r="H16" s="102" t="s">
        <v>38</v>
      </c>
      <c r="I16" s="102" t="s">
        <v>38</v>
      </c>
      <c r="J16" s="102" t="s">
        <v>38</v>
      </c>
      <c r="K16" s="102" t="s">
        <v>38</v>
      </c>
      <c r="L16" s="72">
        <v>1</v>
      </c>
      <c r="M16" s="72">
        <v>1</v>
      </c>
    </row>
    <row r="17" spans="1:16" ht="12.75" customHeight="1">
      <c r="A17" s="6">
        <v>1982</v>
      </c>
      <c r="B17" s="276">
        <f t="shared" si="0"/>
        <v>74</v>
      </c>
      <c r="C17" s="276">
        <f t="shared" si="1"/>
        <v>67</v>
      </c>
      <c r="D17" s="276">
        <v>25</v>
      </c>
      <c r="E17" s="276">
        <v>32</v>
      </c>
      <c r="F17" s="102" t="s">
        <v>38</v>
      </c>
      <c r="G17" s="102" t="s">
        <v>38</v>
      </c>
      <c r="H17" s="102" t="s">
        <v>38</v>
      </c>
      <c r="I17" s="102" t="s">
        <v>38</v>
      </c>
      <c r="J17" s="102" t="s">
        <v>38</v>
      </c>
      <c r="K17" s="102" t="s">
        <v>38</v>
      </c>
      <c r="L17" s="72">
        <v>1</v>
      </c>
      <c r="M17" s="72">
        <v>1</v>
      </c>
    </row>
    <row r="18" spans="1:16" ht="12.75" customHeight="1">
      <c r="A18" s="6" t="s">
        <v>98</v>
      </c>
      <c r="B18" s="276">
        <f>100-D18</f>
        <v>81</v>
      </c>
      <c r="C18" s="276">
        <f>100-E18</f>
        <v>70</v>
      </c>
      <c r="D18" s="276">
        <v>19</v>
      </c>
      <c r="E18" s="276">
        <v>30</v>
      </c>
      <c r="F18" s="102" t="s">
        <v>38</v>
      </c>
      <c r="G18" s="102" t="s">
        <v>38</v>
      </c>
      <c r="H18" s="102" t="s">
        <v>38</v>
      </c>
      <c r="I18" s="102" t="s">
        <v>38</v>
      </c>
      <c r="J18" s="102" t="s">
        <v>38</v>
      </c>
      <c r="K18" s="102" t="s">
        <v>38</v>
      </c>
      <c r="L18" s="102" t="s">
        <v>38</v>
      </c>
      <c r="M18" s="102" t="s">
        <v>38</v>
      </c>
    </row>
    <row r="19" spans="1:16" ht="12.75" customHeight="1">
      <c r="A19" s="6" t="s">
        <v>99</v>
      </c>
      <c r="B19" s="277">
        <v>85</v>
      </c>
      <c r="C19" s="277">
        <v>78</v>
      </c>
      <c r="D19" s="276">
        <v>15</v>
      </c>
      <c r="E19" s="276">
        <v>22</v>
      </c>
      <c r="F19" s="2">
        <v>7</v>
      </c>
      <c r="G19" s="2">
        <v>15</v>
      </c>
      <c r="H19" s="2">
        <v>4</v>
      </c>
      <c r="I19" s="2">
        <v>3</v>
      </c>
      <c r="J19" s="72">
        <v>5</v>
      </c>
      <c r="K19" s="72">
        <v>5</v>
      </c>
      <c r="L19" s="102" t="s">
        <v>38</v>
      </c>
      <c r="M19" s="102" t="s">
        <v>38</v>
      </c>
    </row>
    <row r="20" spans="1:16" ht="12.75" customHeight="1">
      <c r="A20" s="6">
        <v>1984</v>
      </c>
      <c r="B20" s="277">
        <v>85</v>
      </c>
      <c r="C20" s="277">
        <v>78</v>
      </c>
      <c r="D20" s="276">
        <v>16</v>
      </c>
      <c r="E20" s="276">
        <v>22</v>
      </c>
      <c r="F20" s="2">
        <v>8</v>
      </c>
      <c r="G20" s="2">
        <v>13</v>
      </c>
      <c r="H20" s="2">
        <v>3</v>
      </c>
      <c r="I20" s="2">
        <v>3</v>
      </c>
      <c r="J20" s="72">
        <v>4</v>
      </c>
      <c r="K20" s="72">
        <v>6</v>
      </c>
      <c r="L20" s="102" t="s">
        <v>38</v>
      </c>
      <c r="M20" s="102" t="s">
        <v>38</v>
      </c>
    </row>
    <row r="21" spans="1:16" ht="12.75" customHeight="1">
      <c r="A21" s="6">
        <v>1985</v>
      </c>
      <c r="B21" s="277">
        <v>84</v>
      </c>
      <c r="C21" s="277">
        <v>79</v>
      </c>
      <c r="D21" s="276">
        <v>16</v>
      </c>
      <c r="E21" s="276">
        <v>21</v>
      </c>
      <c r="F21" s="2">
        <v>8</v>
      </c>
      <c r="G21" s="2">
        <v>10</v>
      </c>
      <c r="H21" s="2">
        <v>3</v>
      </c>
      <c r="I21" s="2">
        <v>4</v>
      </c>
      <c r="J21" s="72">
        <v>6</v>
      </c>
      <c r="K21" s="72">
        <v>6</v>
      </c>
      <c r="L21" s="102" t="s">
        <v>38</v>
      </c>
      <c r="M21" s="102" t="s">
        <v>38</v>
      </c>
    </row>
    <row r="22" spans="1:16" ht="12.75" customHeight="1">
      <c r="A22" s="6">
        <v>1986</v>
      </c>
      <c r="B22" s="277">
        <v>82</v>
      </c>
      <c r="C22" s="277">
        <v>78</v>
      </c>
      <c r="D22" s="276">
        <v>17</v>
      </c>
      <c r="E22" s="276">
        <v>22</v>
      </c>
      <c r="F22" s="2">
        <v>10</v>
      </c>
      <c r="G22" s="2">
        <v>12</v>
      </c>
      <c r="H22" s="2">
        <v>2</v>
      </c>
      <c r="I22" s="2">
        <v>3</v>
      </c>
      <c r="J22" s="72">
        <v>6</v>
      </c>
      <c r="K22" s="72">
        <v>7</v>
      </c>
      <c r="L22" s="2">
        <v>0</v>
      </c>
      <c r="M22" s="2">
        <v>0</v>
      </c>
    </row>
    <row r="23" spans="1:16" ht="12.75" customHeight="1">
      <c r="A23" s="6">
        <v>1987</v>
      </c>
      <c r="B23" s="277">
        <v>83</v>
      </c>
      <c r="C23" s="277">
        <v>76</v>
      </c>
      <c r="D23" s="276">
        <v>17</v>
      </c>
      <c r="E23" s="276">
        <v>24</v>
      </c>
      <c r="F23" s="2">
        <v>8</v>
      </c>
      <c r="G23" s="2">
        <v>13</v>
      </c>
      <c r="H23" s="2">
        <v>2</v>
      </c>
      <c r="I23" s="2">
        <v>2</v>
      </c>
      <c r="J23" s="72">
        <v>7</v>
      </c>
      <c r="K23" s="72">
        <v>9</v>
      </c>
      <c r="L23" s="2">
        <v>0</v>
      </c>
      <c r="M23" s="2">
        <v>0</v>
      </c>
      <c r="N23" s="45"/>
    </row>
    <row r="24" spans="1:16" ht="12.75" customHeight="1">
      <c r="A24" s="6">
        <v>1988</v>
      </c>
      <c r="B24" s="277">
        <v>83</v>
      </c>
      <c r="C24" s="277">
        <v>76</v>
      </c>
      <c r="D24" s="276">
        <v>17</v>
      </c>
      <c r="E24" s="276">
        <v>24</v>
      </c>
      <c r="F24" s="2">
        <v>8</v>
      </c>
      <c r="G24" s="2">
        <v>12</v>
      </c>
      <c r="H24" s="2">
        <v>2</v>
      </c>
      <c r="I24" s="2">
        <v>3</v>
      </c>
      <c r="J24" s="72">
        <v>7</v>
      </c>
      <c r="K24" s="72">
        <v>9</v>
      </c>
      <c r="L24" s="2">
        <v>1</v>
      </c>
      <c r="M24" s="2">
        <v>0</v>
      </c>
      <c r="N24" s="45"/>
    </row>
    <row r="25" spans="1:16" ht="12.75" customHeight="1">
      <c r="A25" s="6">
        <v>1989</v>
      </c>
      <c r="B25" s="18">
        <v>76.812824101098357</v>
      </c>
      <c r="C25" s="18">
        <v>70.503091080906827</v>
      </c>
      <c r="D25" s="18">
        <v>22.720977146466577</v>
      </c>
      <c r="E25" s="18">
        <v>29.424469128429873</v>
      </c>
      <c r="F25" s="18">
        <v>9.7357509922457481</v>
      </c>
      <c r="G25" s="18">
        <v>14.311498473182532</v>
      </c>
      <c r="H25" s="18">
        <v>2.166568587806271</v>
      </c>
      <c r="I25" s="18">
        <v>2.844587329487128</v>
      </c>
      <c r="J25" s="18">
        <v>10.818657566414558</v>
      </c>
      <c r="K25" s="18">
        <v>12.268383325760217</v>
      </c>
      <c r="L25" s="18">
        <v>0.46619875243610542</v>
      </c>
      <c r="M25" s="18">
        <v>7.2439790663621162E-2</v>
      </c>
      <c r="N25" s="45"/>
    </row>
    <row r="26" spans="1:16" ht="12.75" customHeight="1">
      <c r="A26" s="6">
        <v>1990</v>
      </c>
      <c r="B26" s="18">
        <v>79.105874015138326</v>
      </c>
      <c r="C26" s="18">
        <v>67.93077189581669</v>
      </c>
      <c r="D26" s="18">
        <v>19.643550522577264</v>
      </c>
      <c r="E26" s="18">
        <v>30.98818761459216</v>
      </c>
      <c r="F26" s="18">
        <v>10.300984180988586</v>
      </c>
      <c r="G26" s="18">
        <v>16.400288874566463</v>
      </c>
      <c r="H26" s="18">
        <v>2.1081417314652593</v>
      </c>
      <c r="I26" s="18">
        <v>3.2471290841482632</v>
      </c>
      <c r="J26" s="18">
        <v>7.2344246101234191</v>
      </c>
      <c r="K26" s="18">
        <v>11.340769655877434</v>
      </c>
      <c r="L26" s="18">
        <v>1.2505754622886589</v>
      </c>
      <c r="M26" s="18">
        <v>1.0810404895931223</v>
      </c>
      <c r="N26" s="44"/>
    </row>
    <row r="27" spans="1:16" ht="12.75" customHeight="1">
      <c r="A27" s="6">
        <v>1991</v>
      </c>
      <c r="B27" s="18">
        <v>80.67957945569168</v>
      </c>
      <c r="C27" s="18">
        <v>72.767783241130516</v>
      </c>
      <c r="D27" s="18">
        <v>18.761479638814883</v>
      </c>
      <c r="E27" s="18">
        <v>27.063933814362816</v>
      </c>
      <c r="F27" s="18">
        <v>11.016272671456713</v>
      </c>
      <c r="G27" s="18">
        <v>15.013515344245437</v>
      </c>
      <c r="H27" s="18">
        <v>2.2254369103001865</v>
      </c>
      <c r="I27" s="18">
        <v>2.6200477645257463</v>
      </c>
      <c r="J27" s="18">
        <v>5.5197700570579817</v>
      </c>
      <c r="K27" s="18">
        <v>9.4303707055916295</v>
      </c>
      <c r="L27" s="18">
        <v>0.558940905495518</v>
      </c>
      <c r="M27" s="18">
        <v>0.16828294450630069</v>
      </c>
      <c r="N27" s="44"/>
    </row>
    <row r="28" spans="1:16" ht="12.75" customHeight="1">
      <c r="A28" s="6">
        <v>1992</v>
      </c>
      <c r="B28" s="18">
        <v>77.93853354560018</v>
      </c>
      <c r="C28" s="18">
        <v>72.323906211821765</v>
      </c>
      <c r="D28" s="18">
        <v>21.795025042372973</v>
      </c>
      <c r="E28" s="18">
        <v>27.534471478863072</v>
      </c>
      <c r="F28" s="18">
        <v>12.776351942400549</v>
      </c>
      <c r="G28" s="18">
        <v>15.353887190734024</v>
      </c>
      <c r="H28" s="18">
        <v>2.5597810068237892</v>
      </c>
      <c r="I28" s="18">
        <v>2.8172178911259587</v>
      </c>
      <c r="J28" s="18">
        <v>6.4588920931486342</v>
      </c>
      <c r="K28" s="18">
        <v>9.3633663970030856</v>
      </c>
      <c r="L28" s="18">
        <v>0.26644141203268268</v>
      </c>
      <c r="M28" s="18">
        <v>0.14162230931160891</v>
      </c>
      <c r="N28" s="45"/>
    </row>
    <row r="29" spans="1:16" ht="12.75" customHeight="1">
      <c r="A29" s="6">
        <v>1993</v>
      </c>
      <c r="B29" s="18">
        <v>79.949814623173339</v>
      </c>
      <c r="C29" s="18">
        <v>72.890836359626618</v>
      </c>
      <c r="D29" s="18">
        <v>19.161694241517448</v>
      </c>
      <c r="E29" s="18">
        <v>26.036490908859616</v>
      </c>
      <c r="F29" s="18">
        <v>12.208243224725065</v>
      </c>
      <c r="G29" s="18">
        <v>14.471773164320787</v>
      </c>
      <c r="H29" s="18">
        <v>1.2677856591626659</v>
      </c>
      <c r="I29" s="18">
        <v>2.6626228400398704</v>
      </c>
      <c r="J29" s="18">
        <v>5.6856653576297189</v>
      </c>
      <c r="K29" s="18">
        <v>8.9020949044989592</v>
      </c>
      <c r="L29" s="18">
        <v>0.88849113531509616</v>
      </c>
      <c r="M29" s="18">
        <v>1.0726727315158875</v>
      </c>
      <c r="N29" s="44"/>
    </row>
    <row r="30" spans="1:16" ht="12.75" customHeight="1">
      <c r="A30" s="6">
        <v>1994</v>
      </c>
      <c r="B30" s="18">
        <v>81.943983589718925</v>
      </c>
      <c r="C30" s="18">
        <v>70.222696395886516</v>
      </c>
      <c r="D30" s="18">
        <v>16.575958886009897</v>
      </c>
      <c r="E30" s="18">
        <v>29.052221547458583</v>
      </c>
      <c r="F30" s="18">
        <v>10.117517719263695</v>
      </c>
      <c r="G30" s="18">
        <v>16.528708477985717</v>
      </c>
      <c r="H30" s="18">
        <v>1.6606537627163371</v>
      </c>
      <c r="I30" s="18">
        <v>2.7539101032433138</v>
      </c>
      <c r="J30" s="18">
        <v>4.7977874040298651</v>
      </c>
      <c r="K30" s="18">
        <v>9.7696029662295523</v>
      </c>
      <c r="L30" s="18">
        <v>1.4800575242699421</v>
      </c>
      <c r="M30" s="18">
        <v>0.72508205666105363</v>
      </c>
    </row>
    <row r="31" spans="1:16">
      <c r="A31" s="6">
        <v>1995</v>
      </c>
      <c r="B31" s="18">
        <v>81.273825184867846</v>
      </c>
      <c r="C31" s="18">
        <v>72.014847087891468</v>
      </c>
      <c r="D31" s="18">
        <v>18.053727603188108</v>
      </c>
      <c r="E31" s="18">
        <v>27.314119028557602</v>
      </c>
      <c r="F31" s="18">
        <v>9.8459426934083254</v>
      </c>
      <c r="G31" s="18">
        <v>13.88753803955017</v>
      </c>
      <c r="H31" s="18">
        <v>2.1970860199276352</v>
      </c>
      <c r="I31" s="18">
        <v>3.4118764282710843</v>
      </c>
      <c r="J31" s="18">
        <v>6.0106988898521472</v>
      </c>
      <c r="K31" s="18">
        <v>10.014704560736346</v>
      </c>
      <c r="L31" s="18">
        <v>0.67244721194957613</v>
      </c>
      <c r="M31" s="18">
        <v>0.67103388354972549</v>
      </c>
    </row>
    <row r="32" spans="1:16" ht="12.75" customHeight="1">
      <c r="A32" s="6">
        <v>1996</v>
      </c>
      <c r="B32" s="18">
        <v>80.077357370351322</v>
      </c>
      <c r="C32" s="18">
        <v>73.229443429036621</v>
      </c>
      <c r="D32" s="18">
        <v>18.281113064619085</v>
      </c>
      <c r="E32" s="18">
        <v>26.002547396422131</v>
      </c>
      <c r="F32" s="18">
        <v>10.57857474044766</v>
      </c>
      <c r="G32" s="18">
        <v>15.09862157894551</v>
      </c>
      <c r="H32" s="18">
        <v>2.0890511506244263</v>
      </c>
      <c r="I32" s="18">
        <v>2.6207536105836087</v>
      </c>
      <c r="J32" s="18">
        <v>5.6134871735469982</v>
      </c>
      <c r="K32" s="18">
        <v>8.2831722068930134</v>
      </c>
      <c r="L32" s="18">
        <v>1.6415295650336921</v>
      </c>
      <c r="M32" s="18">
        <v>0.76800917453250017</v>
      </c>
      <c r="O32" s="183"/>
      <c r="P32" s="183"/>
    </row>
    <row r="33" spans="1:16" ht="12.75" customHeight="1">
      <c r="A33" s="6" t="s">
        <v>169</v>
      </c>
      <c r="B33" s="18">
        <v>76.50490913697935</v>
      </c>
      <c r="C33" s="18">
        <v>69.318389756007761</v>
      </c>
      <c r="D33" s="18">
        <v>22.38734793203075</v>
      </c>
      <c r="E33" s="18">
        <v>30.157880766890496</v>
      </c>
      <c r="F33" s="18">
        <v>9.2685725888902013</v>
      </c>
      <c r="G33" s="18">
        <v>12.699190869274688</v>
      </c>
      <c r="H33" s="18">
        <v>2.7208607053429827</v>
      </c>
      <c r="I33" s="18">
        <v>3.3564606006259767</v>
      </c>
      <c r="J33" s="18">
        <v>10.397914637797566</v>
      </c>
      <c r="K33" s="18">
        <v>14.102229296989831</v>
      </c>
      <c r="L33" s="18">
        <v>1.1077429309857878</v>
      </c>
      <c r="M33" s="18">
        <v>0.52372947710402962</v>
      </c>
      <c r="O33" s="183"/>
      <c r="P33" s="183"/>
    </row>
    <row r="34" spans="1:16" ht="12.75" customHeight="1">
      <c r="A34" s="6" t="s">
        <v>170</v>
      </c>
      <c r="B34" s="18">
        <v>71.183557548484529</v>
      </c>
      <c r="C34" s="18">
        <v>63.607512011914068</v>
      </c>
      <c r="D34" s="18">
        <v>27.473088211419078</v>
      </c>
      <c r="E34" s="18">
        <v>35.774342086416667</v>
      </c>
      <c r="F34" s="18">
        <v>8.7797682978748224</v>
      </c>
      <c r="G34" s="18">
        <v>12.229099715331932</v>
      </c>
      <c r="H34" s="18">
        <v>3.273951394533634</v>
      </c>
      <c r="I34" s="18">
        <v>4.0863502123517108</v>
      </c>
      <c r="J34" s="18">
        <v>15.419368519010622</v>
      </c>
      <c r="K34" s="18">
        <v>19.458892158733025</v>
      </c>
      <c r="L34" s="18">
        <v>1.3433542400966745</v>
      </c>
      <c r="M34" s="18">
        <v>0.61814590166893779</v>
      </c>
      <c r="O34" s="183"/>
      <c r="P34" s="183"/>
    </row>
    <row r="35" spans="1:16" ht="12.75" customHeight="1">
      <c r="A35" s="6">
        <v>1998</v>
      </c>
      <c r="B35" s="18">
        <v>70.418857449806524</v>
      </c>
      <c r="C35" s="18">
        <v>64.99146798897975</v>
      </c>
      <c r="D35" s="18">
        <v>28.660358274593648</v>
      </c>
      <c r="E35" s="18">
        <v>34.407057177796162</v>
      </c>
      <c r="F35" s="18">
        <v>9.2021896946838755</v>
      </c>
      <c r="G35" s="18">
        <v>11.55114750884832</v>
      </c>
      <c r="H35" s="18">
        <v>2.6440095357907185</v>
      </c>
      <c r="I35" s="18">
        <v>3.1229326952996224</v>
      </c>
      <c r="J35" s="18">
        <v>16.814159044119052</v>
      </c>
      <c r="K35" s="18">
        <v>19.732976973648213</v>
      </c>
      <c r="L35" s="18">
        <v>0.92078427559573284</v>
      </c>
      <c r="M35" s="18">
        <v>0.60147483322017103</v>
      </c>
      <c r="O35" s="183"/>
      <c r="P35" s="183"/>
    </row>
    <row r="36" spans="1:16" ht="12.75" customHeight="1">
      <c r="A36" s="6">
        <v>1999</v>
      </c>
      <c r="B36" s="18">
        <v>70.295369014157032</v>
      </c>
      <c r="C36" s="18">
        <v>62.466404548698826</v>
      </c>
      <c r="D36" s="18">
        <v>28.778733449042186</v>
      </c>
      <c r="E36" s="18">
        <v>37.486974375140477</v>
      </c>
      <c r="F36" s="18">
        <v>7.3189687501049869</v>
      </c>
      <c r="G36" s="18">
        <v>14.435555912510937</v>
      </c>
      <c r="H36" s="18">
        <v>2.2300904999185902</v>
      </c>
      <c r="I36" s="18">
        <v>3.5368496861929763</v>
      </c>
      <c r="J36" s="18">
        <v>19.229674199018611</v>
      </c>
      <c r="K36" s="18">
        <v>19.514568776436562</v>
      </c>
      <c r="L36" s="18">
        <v>0.92589753680401943</v>
      </c>
      <c r="M36" s="18">
        <v>4.6621076161662826E-2</v>
      </c>
      <c r="O36" s="183"/>
      <c r="P36" s="183"/>
    </row>
    <row r="37" spans="1:16" ht="12.75" customHeight="1">
      <c r="A37" s="6">
        <v>2000</v>
      </c>
      <c r="B37" s="18">
        <v>69.278936193365567</v>
      </c>
      <c r="C37" s="48">
        <v>63.344895990880914</v>
      </c>
      <c r="D37" s="184">
        <v>29.72200439039144</v>
      </c>
      <c r="E37" s="184">
        <v>35.875947523266305</v>
      </c>
      <c r="F37" s="48">
        <v>7.947459802528412</v>
      </c>
      <c r="G37" s="1">
        <v>11.116561036713264</v>
      </c>
      <c r="H37" s="48">
        <v>2.2637683851987549</v>
      </c>
      <c r="I37" s="48">
        <v>2.7453470934634545</v>
      </c>
      <c r="J37" s="1">
        <v>19.510776202664271</v>
      </c>
      <c r="K37" s="1">
        <v>22.01403939308959</v>
      </c>
      <c r="L37" s="48">
        <v>0.99905941624357475</v>
      </c>
      <c r="M37" s="48">
        <v>0.77915648585373276</v>
      </c>
      <c r="O37" s="183"/>
      <c r="P37" s="183"/>
    </row>
    <row r="38" spans="1:16" ht="12.75" customHeight="1">
      <c r="A38" s="6">
        <v>2001</v>
      </c>
      <c r="B38" s="18">
        <v>69.068981955584235</v>
      </c>
      <c r="C38" s="48">
        <v>63.397159658856282</v>
      </c>
      <c r="D38" s="184">
        <v>29.608044818525826</v>
      </c>
      <c r="E38" s="184">
        <v>35.697860957890057</v>
      </c>
      <c r="F38" s="48">
        <v>7.0264506027236147</v>
      </c>
      <c r="G38" s="1">
        <v>11.898763028267711</v>
      </c>
      <c r="H38" s="48">
        <v>3.2180246597428166</v>
      </c>
      <c r="I38" s="48">
        <v>3.7659659269592769</v>
      </c>
      <c r="J38" s="1">
        <v>19.363569556059396</v>
      </c>
      <c r="K38" s="1">
        <v>20.033132002663066</v>
      </c>
      <c r="L38" s="48">
        <v>1.3229732258889026</v>
      </c>
      <c r="M38" s="48">
        <v>0.90497938325046356</v>
      </c>
      <c r="O38" s="183"/>
      <c r="P38" s="183"/>
    </row>
    <row r="39" spans="1:16" ht="12.75" customHeight="1">
      <c r="A39" s="6">
        <v>2002</v>
      </c>
      <c r="B39" s="18">
        <v>74.333975641587415</v>
      </c>
      <c r="C39" s="48">
        <v>64.973018703661722</v>
      </c>
      <c r="D39" s="184">
        <v>24.794537125041447</v>
      </c>
      <c r="E39" s="184">
        <v>34.309458096485201</v>
      </c>
      <c r="F39" s="48">
        <v>5.8309365462460754</v>
      </c>
      <c r="G39" s="1">
        <v>11.583841271281072</v>
      </c>
      <c r="H39" s="48">
        <v>2.6856607080004227</v>
      </c>
      <c r="I39" s="48">
        <v>3.5072712511262969</v>
      </c>
      <c r="J39" s="1">
        <v>16.277939870794949</v>
      </c>
      <c r="K39" s="1">
        <v>19.218345574077834</v>
      </c>
      <c r="L39" s="48">
        <v>0.87148723337357237</v>
      </c>
      <c r="M39" s="48">
        <v>0.71752319985097313</v>
      </c>
      <c r="O39" s="183"/>
      <c r="P39" s="183"/>
    </row>
    <row r="40" spans="1:16" ht="12.75" customHeight="1">
      <c r="A40" s="6">
        <v>2003</v>
      </c>
      <c r="B40" s="18">
        <v>79.632566867915997</v>
      </c>
      <c r="C40" s="48">
        <v>68.785080509165169</v>
      </c>
      <c r="D40" s="184">
        <v>19.276009035468991</v>
      </c>
      <c r="E40" s="184">
        <v>30.40974181725127</v>
      </c>
      <c r="F40" s="48">
        <v>4.6975116686319334</v>
      </c>
      <c r="G40" s="1">
        <v>10.231551393291044</v>
      </c>
      <c r="H40" s="48">
        <v>1.5654729516273642</v>
      </c>
      <c r="I40" s="48">
        <v>3.0663458267039569</v>
      </c>
      <c r="J40" s="1">
        <v>13.013024415209694</v>
      </c>
      <c r="K40" s="1">
        <v>17.111844597256269</v>
      </c>
      <c r="L40" s="48">
        <v>1.0914240966134676</v>
      </c>
      <c r="M40" s="48">
        <v>0.80517767358641479</v>
      </c>
      <c r="O40" s="183"/>
      <c r="P40" s="183"/>
    </row>
    <row r="41" spans="1:16" ht="12.75" customHeight="1">
      <c r="A41" s="6">
        <v>2004</v>
      </c>
      <c r="B41" s="18">
        <v>81.078771488519791</v>
      </c>
      <c r="C41" s="48">
        <v>70.141111153101292</v>
      </c>
      <c r="D41" s="184">
        <v>18.275022956318708</v>
      </c>
      <c r="E41" s="184">
        <v>29.476922466781744</v>
      </c>
      <c r="F41" s="48">
        <v>3.5274376666428879</v>
      </c>
      <c r="G41" s="1">
        <v>9.3918862545227899</v>
      </c>
      <c r="H41" s="48">
        <v>1.7421749102552408</v>
      </c>
      <c r="I41" s="48">
        <v>3.3471652515807873</v>
      </c>
      <c r="J41" s="1">
        <v>13.00541037942058</v>
      </c>
      <c r="K41" s="1">
        <v>16.737870960678169</v>
      </c>
      <c r="L41" s="48">
        <v>0.64620555516074485</v>
      </c>
      <c r="M41" s="48">
        <v>0.35001684683232909</v>
      </c>
      <c r="O41" s="183"/>
      <c r="P41" s="183"/>
    </row>
    <row r="42" spans="1:16" ht="12.75" customHeight="1">
      <c r="A42" s="6">
        <v>2005</v>
      </c>
      <c r="B42" s="18">
        <v>80.54942392419072</v>
      </c>
      <c r="C42" s="48">
        <v>69.713625096266156</v>
      </c>
      <c r="D42" s="184">
        <v>19.080429667197837</v>
      </c>
      <c r="E42" s="184">
        <v>29.780007969975188</v>
      </c>
      <c r="F42" s="48">
        <v>3.9756849258050204</v>
      </c>
      <c r="G42" s="1">
        <v>8.8041888608493668</v>
      </c>
      <c r="H42" s="48">
        <v>1.4472968636694645</v>
      </c>
      <c r="I42" s="48">
        <v>3.5470868162226417</v>
      </c>
      <c r="J42" s="1">
        <v>13.657447877723353</v>
      </c>
      <c r="K42" s="1">
        <v>17.428732292903181</v>
      </c>
      <c r="L42" s="48">
        <v>0.37014640861168435</v>
      </c>
      <c r="M42" s="48">
        <v>0.50636693375974806</v>
      </c>
      <c r="O42" s="183"/>
      <c r="P42" s="183"/>
    </row>
    <row r="43" spans="1:16" ht="12.75" customHeight="1">
      <c r="A43" s="6">
        <v>2006</v>
      </c>
      <c r="B43" s="18">
        <v>79.676102730073637</v>
      </c>
      <c r="C43" s="48">
        <v>72.78353045692711</v>
      </c>
      <c r="D43" s="184">
        <v>19.498281793500052</v>
      </c>
      <c r="E43" s="184">
        <v>26.890832261192699</v>
      </c>
      <c r="F43" s="48">
        <v>4.4858580435152247</v>
      </c>
      <c r="G43" s="1">
        <v>7.31108325967383</v>
      </c>
      <c r="H43" s="48">
        <v>2.2272756988740006</v>
      </c>
      <c r="I43" s="48">
        <v>3.0832911118584763</v>
      </c>
      <c r="J43" s="1">
        <v>12.785148051110827</v>
      </c>
      <c r="K43" s="1">
        <v>16.496457889660391</v>
      </c>
      <c r="L43" s="48">
        <v>0.82561547642544275</v>
      </c>
      <c r="M43" s="48">
        <v>0.32563728188135993</v>
      </c>
      <c r="O43" s="183"/>
      <c r="P43" s="183"/>
    </row>
    <row r="44" spans="1:16" ht="12.75" customHeight="1">
      <c r="A44" s="6">
        <v>2007</v>
      </c>
      <c r="B44" s="18">
        <v>79.192996375000249</v>
      </c>
      <c r="C44" s="48">
        <v>70.226806716166521</v>
      </c>
      <c r="D44" s="184">
        <v>20.014126237838248</v>
      </c>
      <c r="E44" s="184">
        <v>29.3545253230265</v>
      </c>
      <c r="F44" s="48">
        <v>3.8961589616216266</v>
      </c>
      <c r="G44" s="1">
        <v>7.4115949227046967</v>
      </c>
      <c r="H44" s="48">
        <v>2.1665131895533496</v>
      </c>
      <c r="I44" s="48">
        <v>3.0561714191182676</v>
      </c>
      <c r="J44" s="1">
        <v>13.95145408666327</v>
      </c>
      <c r="K44" s="1">
        <v>18.886758981203538</v>
      </c>
      <c r="L44" s="48">
        <v>0.79287738716545719</v>
      </c>
      <c r="M44" s="48">
        <v>0.41866796080520902</v>
      </c>
      <c r="O44" s="183"/>
      <c r="P44" s="183"/>
    </row>
    <row r="45" spans="1:16" ht="12.75" customHeight="1">
      <c r="A45" s="6">
        <v>2008</v>
      </c>
      <c r="B45" s="18">
        <v>77.987384181775724</v>
      </c>
      <c r="C45" s="48">
        <v>71.514565034088648</v>
      </c>
      <c r="D45" s="184">
        <v>21.614993327809685</v>
      </c>
      <c r="E45" s="184">
        <v>28.343208796214142</v>
      </c>
      <c r="F45" s="48">
        <v>4.3757503034494123</v>
      </c>
      <c r="G45" s="1">
        <v>8.1982118700354469</v>
      </c>
      <c r="H45" s="48">
        <v>3.011835163191646</v>
      </c>
      <c r="I45" s="48">
        <v>3.284917006217833</v>
      </c>
      <c r="J45" s="1">
        <v>14.227407861168626</v>
      </c>
      <c r="K45" s="1">
        <v>16.860079919960864</v>
      </c>
      <c r="L45" s="48">
        <v>0.39762249041276509</v>
      </c>
      <c r="M45" s="48">
        <v>0.14222616969481031</v>
      </c>
      <c r="O45" s="183"/>
      <c r="P45" s="183"/>
    </row>
    <row r="46" spans="1:16" ht="12.75" customHeight="1">
      <c r="A46" s="6">
        <v>2009</v>
      </c>
      <c r="B46" s="18">
        <v>76.268984734980279</v>
      </c>
      <c r="C46" s="48">
        <v>69.308110451337726</v>
      </c>
      <c r="D46" s="184">
        <v>23.375288817590274</v>
      </c>
      <c r="E46" s="184">
        <v>30.428649121327251</v>
      </c>
      <c r="F46" s="48">
        <v>7.523390811617138</v>
      </c>
      <c r="G46" s="1">
        <v>7.9760008376999547</v>
      </c>
      <c r="H46" s="48">
        <v>2.3296309285462233</v>
      </c>
      <c r="I46" s="48">
        <v>3.93168851917464</v>
      </c>
      <c r="J46" s="1">
        <v>13.52226707742691</v>
      </c>
      <c r="K46" s="1">
        <v>18.520959764452655</v>
      </c>
      <c r="L46" s="48">
        <v>0.35572644742620468</v>
      </c>
      <c r="M46" s="48">
        <v>0.26324042733660319</v>
      </c>
      <c r="O46" s="183"/>
      <c r="P46" s="183"/>
    </row>
    <row r="47" spans="1:16" ht="12.75" customHeight="1">
      <c r="A47" s="6">
        <v>2010</v>
      </c>
      <c r="B47" s="18">
        <v>78.377071449770597</v>
      </c>
      <c r="C47" s="48">
        <v>71.365535758232454</v>
      </c>
      <c r="D47" s="184">
        <v>21.274795262604819</v>
      </c>
      <c r="E47" s="184">
        <v>28.599706248245532</v>
      </c>
      <c r="F47" s="48">
        <v>6.2153464975168404</v>
      </c>
      <c r="G47" s="1">
        <v>8.5126721942369752</v>
      </c>
      <c r="H47" s="48">
        <v>3.3331750762075263</v>
      </c>
      <c r="I47" s="48">
        <v>3.9668075847105619</v>
      </c>
      <c r="J47" s="1">
        <v>11.72627368888045</v>
      </c>
      <c r="K47" s="1">
        <v>16.120226469297997</v>
      </c>
      <c r="L47" s="48">
        <v>0.34813328762327667</v>
      </c>
      <c r="M47" s="48">
        <v>3.4757993525116847E-2</v>
      </c>
      <c r="O47" s="183"/>
      <c r="P47" s="183"/>
    </row>
    <row r="48" spans="1:16" s="151" customFormat="1" ht="12.75" customHeight="1">
      <c r="A48" s="7">
        <v>2011</v>
      </c>
      <c r="B48" s="18">
        <v>80.623857959001612</v>
      </c>
      <c r="C48" s="48">
        <v>73.328756456224099</v>
      </c>
      <c r="D48" s="184">
        <v>19.108838686447847</v>
      </c>
      <c r="E48" s="184">
        <v>26.42940845950735</v>
      </c>
      <c r="F48" s="48">
        <v>5.0460304909563947</v>
      </c>
      <c r="G48" s="1">
        <v>7.6167707587818727</v>
      </c>
      <c r="H48" s="48">
        <v>2.7301369299898277</v>
      </c>
      <c r="I48" s="48">
        <v>3.8000452565484428</v>
      </c>
      <c r="J48" s="1">
        <v>11.332671265501624</v>
      </c>
      <c r="K48" s="1">
        <v>15.012592444177033</v>
      </c>
      <c r="L48" s="48">
        <v>0.26730335454974447</v>
      </c>
      <c r="M48" s="48">
        <v>0.24183508426638545</v>
      </c>
      <c r="O48" s="183"/>
      <c r="P48" s="183"/>
    </row>
    <row r="49" spans="1:16" ht="12.75" customHeight="1">
      <c r="A49" s="6" t="s">
        <v>92</v>
      </c>
      <c r="B49" s="18">
        <v>81.788270600222901</v>
      </c>
      <c r="C49" s="48">
        <v>76.308228196665056</v>
      </c>
      <c r="D49" s="184">
        <v>17.433585138439465</v>
      </c>
      <c r="E49" s="184">
        <v>23.545422684460405</v>
      </c>
      <c r="F49" s="48">
        <v>4.2356063530624963</v>
      </c>
      <c r="G49" s="48">
        <v>5.3103895744369423</v>
      </c>
      <c r="H49" s="48">
        <v>2.9562778559471958</v>
      </c>
      <c r="I49" s="48">
        <v>3.7087933404489188</v>
      </c>
      <c r="J49" s="48">
        <v>10.241700929429772</v>
      </c>
      <c r="K49" s="48">
        <v>14.526239769574545</v>
      </c>
      <c r="L49" s="48">
        <v>0.77814426133952075</v>
      </c>
      <c r="M49" s="48">
        <v>0.14634911887355151</v>
      </c>
    </row>
    <row r="50" spans="1:16" ht="12.75" customHeight="1">
      <c r="A50" s="6" t="s">
        <v>93</v>
      </c>
      <c r="B50" s="18">
        <v>84.690617287697407</v>
      </c>
      <c r="C50" s="48">
        <v>80.588973203402475</v>
      </c>
      <c r="D50" s="184">
        <v>13.674171828070641</v>
      </c>
      <c r="E50" s="184">
        <v>18.2020814015879</v>
      </c>
      <c r="F50" s="48">
        <v>3.5497310541634639</v>
      </c>
      <c r="G50" s="48">
        <v>3.9934408840212958</v>
      </c>
      <c r="H50" s="48">
        <v>1.876246369169863</v>
      </c>
      <c r="I50" s="48">
        <v>2.3436307408451298</v>
      </c>
      <c r="J50" s="48">
        <v>8.2481944047371893</v>
      </c>
      <c r="K50" s="48">
        <v>11.865009776721216</v>
      </c>
      <c r="L50" s="48">
        <v>1.6352108842317878</v>
      </c>
      <c r="M50" s="48">
        <v>1.2089453950066458</v>
      </c>
      <c r="O50" s="555"/>
      <c r="P50" s="555"/>
    </row>
    <row r="51" spans="1:16" ht="12.75" customHeight="1">
      <c r="A51" s="6">
        <v>2013</v>
      </c>
      <c r="B51" s="18">
        <v>86.517460867148756</v>
      </c>
      <c r="C51" s="48">
        <v>81.288960986823895</v>
      </c>
      <c r="D51" s="184">
        <v>11.545683607652853</v>
      </c>
      <c r="E51" s="184">
        <v>16.39781353951221</v>
      </c>
      <c r="F51" s="48">
        <v>2.8434053724912358</v>
      </c>
      <c r="G51" s="48">
        <v>3.4578884236215921</v>
      </c>
      <c r="H51" s="48">
        <v>2.0492859936796535</v>
      </c>
      <c r="I51" s="48">
        <v>2.024862245192145</v>
      </c>
      <c r="J51" s="48">
        <v>6.6529922414817229</v>
      </c>
      <c r="K51" s="48">
        <v>10.915062870697991</v>
      </c>
      <c r="L51" s="48">
        <v>1.9368555251978252</v>
      </c>
      <c r="M51" s="48">
        <v>2.3132254736642368</v>
      </c>
      <c r="O51" s="555"/>
      <c r="P51" s="555"/>
    </row>
    <row r="52" spans="1:16" ht="12.75" customHeight="1">
      <c r="A52" s="6">
        <v>2014</v>
      </c>
      <c r="B52" s="18">
        <v>87.135572307742081</v>
      </c>
      <c r="C52" s="48">
        <v>81.646183595844789</v>
      </c>
      <c r="D52" s="18">
        <v>11.364356227996918</v>
      </c>
      <c r="E52" s="18">
        <v>16.928379081263117</v>
      </c>
      <c r="F52" s="48">
        <v>2.5851603971268293</v>
      </c>
      <c r="G52" s="48">
        <v>3.437763369787298</v>
      </c>
      <c r="H52" s="48">
        <v>1.70821506663753</v>
      </c>
      <c r="I52" s="48">
        <v>2.8217109634202022</v>
      </c>
      <c r="J52" s="48">
        <v>7.0709807642327762</v>
      </c>
      <c r="K52" s="48">
        <v>10.66890474805604</v>
      </c>
      <c r="L52" s="48">
        <v>1.5000714642623056</v>
      </c>
      <c r="M52" s="48">
        <v>1.4254373228916515</v>
      </c>
      <c r="O52" s="555"/>
      <c r="P52" s="555"/>
    </row>
    <row r="53" spans="1:16">
      <c r="A53" s="6">
        <v>2015</v>
      </c>
      <c r="B53" s="18">
        <v>88.057443884785883</v>
      </c>
      <c r="C53" s="48">
        <v>83.294930592676849</v>
      </c>
      <c r="D53" s="184">
        <v>9.5392563387250782</v>
      </c>
      <c r="E53" s="184">
        <v>14.432174339739603</v>
      </c>
      <c r="F53" s="48">
        <v>2.1596382911868033</v>
      </c>
      <c r="G53" s="48">
        <v>2.5381085869636379</v>
      </c>
      <c r="H53" s="48">
        <v>1.1865971695311908</v>
      </c>
      <c r="I53" s="48">
        <v>2.6489566436085856</v>
      </c>
      <c r="J53" s="48">
        <v>6.1930208780070846</v>
      </c>
      <c r="K53" s="48">
        <v>9.2451091091673803</v>
      </c>
      <c r="L53" s="48">
        <v>2.4032997764892254</v>
      </c>
      <c r="M53" s="48">
        <v>2.2728950675821489</v>
      </c>
      <c r="O53" s="555"/>
      <c r="P53" s="555"/>
    </row>
    <row r="54" spans="1:16">
      <c r="A54" s="6">
        <v>2016</v>
      </c>
      <c r="B54" s="18">
        <v>90.663949042222399</v>
      </c>
      <c r="C54" s="48">
        <v>86.458976175550504</v>
      </c>
      <c r="D54" s="184">
        <v>7.6243111831129298</v>
      </c>
      <c r="E54" s="184">
        <v>12.4443973870296</v>
      </c>
      <c r="F54" s="48">
        <v>1.8064117100382799</v>
      </c>
      <c r="G54" s="48">
        <v>2.7118422346568298</v>
      </c>
      <c r="H54" s="48">
        <v>0.7</v>
      </c>
      <c r="I54" s="48">
        <v>1.5</v>
      </c>
      <c r="J54" s="48">
        <v>5.1231418117192398</v>
      </c>
      <c r="K54" s="48">
        <v>8.1898498937328608</v>
      </c>
      <c r="L54" s="48">
        <v>1.7</v>
      </c>
      <c r="M54" s="48">
        <v>1.1000000000000001</v>
      </c>
      <c r="O54" s="555"/>
      <c r="P54" s="555"/>
    </row>
    <row r="55" spans="1:16" ht="6" customHeight="1">
      <c r="A55" s="291"/>
      <c r="B55" s="292"/>
      <c r="C55" s="293"/>
      <c r="D55" s="293"/>
      <c r="E55" s="293"/>
      <c r="F55" s="293"/>
      <c r="G55" s="293"/>
      <c r="H55" s="293"/>
      <c r="I55" s="293"/>
      <c r="J55" s="293"/>
      <c r="K55" s="293"/>
      <c r="L55" s="293"/>
      <c r="M55" s="293"/>
      <c r="N55" s="46"/>
    </row>
    <row r="56" spans="1:16" ht="42.95" customHeight="1">
      <c r="A56" s="832" t="s">
        <v>316</v>
      </c>
      <c r="B56" s="791"/>
      <c r="C56" s="791"/>
      <c r="D56" s="791"/>
      <c r="E56" s="791"/>
      <c r="F56" s="791"/>
      <c r="G56" s="791"/>
      <c r="H56" s="791"/>
      <c r="I56" s="791"/>
      <c r="J56" s="791"/>
      <c r="K56" s="791"/>
      <c r="L56" s="791"/>
      <c r="M56" s="791"/>
      <c r="N56" s="46"/>
    </row>
    <row r="57" spans="1:16" s="42" customFormat="1" ht="6" customHeight="1">
      <c r="A57" s="281" t="s">
        <v>40</v>
      </c>
      <c r="B57" s="279"/>
      <c r="C57" s="279"/>
      <c r="D57" s="279"/>
      <c r="E57" s="279"/>
      <c r="F57" s="279"/>
      <c r="G57" s="279"/>
      <c r="H57" s="279"/>
      <c r="I57" s="279"/>
      <c r="J57" s="279"/>
      <c r="K57" s="107"/>
    </row>
    <row r="58" spans="1:16" s="42" customFormat="1" ht="12.75" customHeight="1">
      <c r="A58" s="801" t="s">
        <v>200</v>
      </c>
      <c r="B58" s="801"/>
      <c r="C58" s="801"/>
      <c r="D58" s="801"/>
      <c r="E58" s="801"/>
      <c r="F58" s="801"/>
      <c r="G58" s="801"/>
      <c r="H58" s="801"/>
      <c r="I58" s="801"/>
      <c r="J58" s="801"/>
      <c r="K58" s="801"/>
      <c r="L58" s="791"/>
      <c r="M58" s="791"/>
    </row>
    <row r="59" spans="1:16">
      <c r="A59" s="282"/>
      <c r="B59" s="277"/>
      <c r="C59" s="277"/>
      <c r="D59" s="277"/>
      <c r="E59" s="277"/>
      <c r="F59" s="277"/>
      <c r="G59" s="277"/>
      <c r="H59" s="277"/>
      <c r="I59" s="277"/>
      <c r="J59" s="277"/>
      <c r="K59" s="277"/>
      <c r="L59" s="277"/>
      <c r="M59" s="277"/>
    </row>
    <row r="60" spans="1:16">
      <c r="A60" s="282"/>
      <c r="C60" s="631"/>
      <c r="E60" s="631"/>
      <c r="G60" s="631"/>
      <c r="I60" s="277"/>
      <c r="K60" s="631"/>
      <c r="M60" s="277"/>
      <c r="O60" s="4" t="s">
        <v>40</v>
      </c>
    </row>
    <row r="61" spans="1:16">
      <c r="A61" s="282"/>
      <c r="B61" s="277"/>
      <c r="C61" s="277"/>
      <c r="D61" s="277"/>
      <c r="E61" s="277"/>
      <c r="F61" s="277"/>
      <c r="G61" s="277"/>
      <c r="H61" s="277"/>
      <c r="I61" s="277"/>
      <c r="J61" s="277"/>
      <c r="K61" s="277"/>
      <c r="L61" s="277"/>
      <c r="M61" s="277"/>
    </row>
    <row r="62" spans="1:16">
      <c r="A62" s="282"/>
      <c r="B62" s="277"/>
      <c r="C62" s="277"/>
      <c r="D62" s="277"/>
      <c r="E62" s="277"/>
      <c r="F62" s="277"/>
      <c r="G62" s="277"/>
      <c r="H62" s="277"/>
      <c r="I62" s="277"/>
      <c r="J62" s="277"/>
      <c r="K62" s="277"/>
      <c r="L62" s="277"/>
      <c r="M62" s="277"/>
    </row>
    <row r="63" spans="1:16">
      <c r="A63" s="282"/>
      <c r="B63" s="277"/>
      <c r="C63" s="277"/>
      <c r="D63" s="277"/>
      <c r="E63" s="277"/>
      <c r="F63" s="277"/>
      <c r="G63" s="277"/>
      <c r="H63" s="277"/>
      <c r="I63" s="277"/>
      <c r="J63" s="277"/>
      <c r="K63" s="277"/>
      <c r="L63" s="277"/>
      <c r="M63" s="277"/>
    </row>
    <row r="64" spans="1:16">
      <c r="A64" s="282"/>
      <c r="B64" s="277"/>
      <c r="C64" s="277"/>
      <c r="D64" s="277"/>
      <c r="E64" s="277"/>
      <c r="F64" s="277"/>
      <c r="G64" s="277"/>
      <c r="H64" s="277"/>
      <c r="I64" s="277"/>
      <c r="J64" s="277"/>
      <c r="K64" s="277"/>
      <c r="L64" s="277"/>
      <c r="M64" s="277"/>
    </row>
    <row r="65" spans="1:13">
      <c r="A65" s="282"/>
      <c r="B65" s="277"/>
      <c r="C65" s="277"/>
      <c r="D65" s="277"/>
      <c r="E65" s="277"/>
      <c r="F65" s="277"/>
      <c r="G65" s="277"/>
      <c r="H65" s="277"/>
      <c r="I65" s="277"/>
      <c r="J65" s="277"/>
      <c r="K65" s="277"/>
      <c r="L65" s="277"/>
      <c r="M65" s="277"/>
    </row>
    <row r="66" spans="1:13">
      <c r="A66" s="282"/>
      <c r="B66" s="277"/>
      <c r="C66" s="277"/>
      <c r="D66" s="277"/>
      <c r="E66" s="277"/>
      <c r="F66" s="277"/>
      <c r="G66" s="277"/>
      <c r="H66" s="277"/>
      <c r="I66" s="277"/>
      <c r="J66" s="277"/>
      <c r="K66" s="277"/>
      <c r="L66" s="277"/>
      <c r="M66" s="277"/>
    </row>
    <row r="67" spans="1:13">
      <c r="A67" s="282"/>
      <c r="B67" s="277"/>
      <c r="C67" s="277"/>
      <c r="D67" s="277"/>
      <c r="E67" s="277"/>
      <c r="F67" s="277"/>
      <c r="G67" s="277"/>
      <c r="H67" s="277"/>
      <c r="I67" s="277"/>
      <c r="J67" s="277"/>
      <c r="K67" s="277"/>
      <c r="L67" s="277"/>
      <c r="M67" s="277"/>
    </row>
    <row r="68" spans="1:13">
      <c r="A68" s="282"/>
      <c r="B68" s="277"/>
      <c r="C68" s="277"/>
      <c r="D68" s="277"/>
      <c r="E68" s="277"/>
      <c r="F68" s="277"/>
      <c r="G68" s="277"/>
      <c r="H68" s="277"/>
      <c r="I68" s="277"/>
      <c r="J68" s="277"/>
      <c r="K68" s="277"/>
      <c r="L68" s="277"/>
      <c r="M68" s="277"/>
    </row>
    <row r="69" spans="1:13">
      <c r="A69" s="282"/>
      <c r="B69" s="277"/>
      <c r="C69" s="277"/>
      <c r="D69" s="277"/>
      <c r="E69" s="277"/>
      <c r="F69" s="277"/>
      <c r="G69" s="277"/>
      <c r="H69" s="277"/>
      <c r="I69" s="277"/>
      <c r="J69" s="277"/>
      <c r="K69" s="277"/>
      <c r="L69" s="277"/>
      <c r="M69" s="277"/>
    </row>
    <row r="70" spans="1:13">
      <c r="A70" s="282"/>
      <c r="B70" s="277"/>
      <c r="C70" s="277"/>
      <c r="D70" s="277"/>
      <c r="E70" s="277"/>
      <c r="F70" s="277"/>
      <c r="G70" s="277"/>
      <c r="H70" s="277"/>
      <c r="I70" s="277"/>
      <c r="J70" s="277"/>
      <c r="K70" s="277"/>
      <c r="L70" s="277"/>
      <c r="M70" s="277"/>
    </row>
    <row r="71" spans="1:13">
      <c r="B71" s="185"/>
    </row>
    <row r="72" spans="1:13">
      <c r="B72" s="185"/>
    </row>
    <row r="73" spans="1:13">
      <c r="B73" s="185"/>
    </row>
    <row r="74" spans="1:13">
      <c r="B74" s="185"/>
    </row>
    <row r="75" spans="1:13">
      <c r="B75" s="185"/>
    </row>
    <row r="76" spans="1:13">
      <c r="B76" s="185"/>
    </row>
    <row r="77" spans="1:13">
      <c r="B77" s="185"/>
    </row>
    <row r="78" spans="1:13">
      <c r="B78" s="185"/>
    </row>
  </sheetData>
  <mergeCells count="11">
    <mergeCell ref="K1:N1"/>
    <mergeCell ref="A56:M56"/>
    <mergeCell ref="A58:M58"/>
    <mergeCell ref="A2:M2"/>
    <mergeCell ref="B3:C3"/>
    <mergeCell ref="D3:E3"/>
    <mergeCell ref="F3:G3"/>
    <mergeCell ref="H3:I3"/>
    <mergeCell ref="J3:K3"/>
    <mergeCell ref="L3:M3"/>
    <mergeCell ref="D1:G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27"/>
  <sheetViews>
    <sheetView workbookViewId="0">
      <pane ySplit="4" topLeftCell="A5" activePane="bottomLeft" state="frozen"/>
      <selection activeCell="A17" sqref="A17:XFD18"/>
      <selection pane="bottomLeft" activeCell="E30" sqref="E30"/>
    </sheetView>
  </sheetViews>
  <sheetFormatPr defaultColWidth="8.85546875" defaultRowHeight="12.75"/>
  <cols>
    <col min="1" max="1" width="6.7109375" style="4" customWidth="1"/>
    <col min="2" max="13" width="8.7109375" style="4" customWidth="1"/>
    <col min="14" max="16384" width="8.85546875" style="4"/>
  </cols>
  <sheetData>
    <row r="1" spans="1:17" s="94" customFormat="1" ht="30" customHeight="1">
      <c r="A1" s="142"/>
      <c r="B1" s="286"/>
      <c r="C1" s="286"/>
      <c r="D1" s="799" t="s">
        <v>578</v>
      </c>
      <c r="E1" s="809"/>
      <c r="F1" s="809"/>
      <c r="G1" s="809"/>
      <c r="H1" s="286"/>
      <c r="I1" s="286"/>
      <c r="J1" s="286"/>
      <c r="K1" s="774" t="s">
        <v>354</v>
      </c>
      <c r="L1" s="775"/>
      <c r="M1" s="775"/>
      <c r="N1" s="817"/>
    </row>
    <row r="2" spans="1:17" s="148" customFormat="1" ht="15" customHeight="1">
      <c r="A2" s="853" t="s">
        <v>447</v>
      </c>
      <c r="B2" s="853"/>
      <c r="C2" s="853"/>
      <c r="D2" s="853"/>
      <c r="E2" s="853"/>
      <c r="F2" s="853"/>
      <c r="G2" s="853"/>
      <c r="H2" s="853"/>
      <c r="I2" s="853"/>
      <c r="J2" s="853"/>
      <c r="K2" s="853"/>
      <c r="L2" s="853"/>
      <c r="M2" s="853"/>
    </row>
    <row r="3" spans="1:17" ht="30" customHeight="1">
      <c r="B3" s="778" t="s">
        <v>26</v>
      </c>
      <c r="C3" s="778"/>
      <c r="D3" s="778" t="s">
        <v>0</v>
      </c>
      <c r="E3" s="778"/>
      <c r="F3" s="778" t="s">
        <v>1</v>
      </c>
      <c r="G3" s="778"/>
      <c r="H3" s="778" t="s">
        <v>2</v>
      </c>
      <c r="I3" s="778"/>
      <c r="J3" s="805" t="s">
        <v>300</v>
      </c>
      <c r="K3" s="805"/>
      <c r="L3" s="778" t="s">
        <v>36</v>
      </c>
      <c r="M3" s="778"/>
    </row>
    <row r="4" spans="1:17" ht="15" customHeight="1">
      <c r="A4" s="5" t="s">
        <v>40</v>
      </c>
      <c r="B4" s="276" t="s">
        <v>29</v>
      </c>
      <c r="C4" s="276" t="s">
        <v>30</v>
      </c>
      <c r="D4" s="276" t="s">
        <v>29</v>
      </c>
      <c r="E4" s="276" t="s">
        <v>30</v>
      </c>
      <c r="F4" s="276" t="s">
        <v>29</v>
      </c>
      <c r="G4" s="276" t="s">
        <v>30</v>
      </c>
      <c r="H4" s="276" t="s">
        <v>29</v>
      </c>
      <c r="I4" s="276" t="s">
        <v>30</v>
      </c>
      <c r="J4" s="276" t="s">
        <v>29</v>
      </c>
      <c r="K4" s="276" t="s">
        <v>30</v>
      </c>
      <c r="L4" s="276" t="s">
        <v>29</v>
      </c>
      <c r="M4" s="276" t="s">
        <v>30</v>
      </c>
    </row>
    <row r="5" spans="1:17" ht="6" customHeight="1">
      <c r="A5" s="355"/>
      <c r="B5" s="376"/>
      <c r="C5" s="376"/>
      <c r="D5" s="376"/>
      <c r="E5" s="376"/>
      <c r="F5" s="376"/>
      <c r="G5" s="376"/>
      <c r="H5" s="376"/>
      <c r="I5" s="376"/>
      <c r="J5" s="376"/>
      <c r="K5" s="376"/>
      <c r="L5" s="376"/>
      <c r="M5" s="376"/>
    </row>
    <row r="6" spans="1:17" ht="12.75" customHeight="1">
      <c r="A6" s="6">
        <v>2004</v>
      </c>
      <c r="B6" s="48">
        <v>69.15217786202615</v>
      </c>
      <c r="C6" s="48">
        <v>62.579883848318715</v>
      </c>
      <c r="D6" s="48">
        <v>30.555158320109047</v>
      </c>
      <c r="E6" s="48">
        <v>37.298783803285431</v>
      </c>
      <c r="F6" s="48">
        <v>5.7897974904578184</v>
      </c>
      <c r="G6" s="48">
        <v>12.824023248735813</v>
      </c>
      <c r="H6" s="48">
        <v>3.1211406319802011</v>
      </c>
      <c r="I6" s="48">
        <v>4.0152748720814664</v>
      </c>
      <c r="J6" s="48">
        <v>21.644220197671029</v>
      </c>
      <c r="K6" s="48">
        <v>20.459485682468152</v>
      </c>
      <c r="L6" s="48">
        <v>0.29266381786249979</v>
      </c>
      <c r="M6" s="48">
        <v>0.12133234839700804</v>
      </c>
    </row>
    <row r="7" spans="1:17" ht="12.75" customHeight="1">
      <c r="A7" s="6">
        <v>2005</v>
      </c>
      <c r="B7" s="48">
        <v>69.086001686824332</v>
      </c>
      <c r="C7" s="48">
        <v>60.318065952266586</v>
      </c>
      <c r="D7" s="48">
        <v>30.378570924795518</v>
      </c>
      <c r="E7" s="48">
        <v>39.622777631226214</v>
      </c>
      <c r="F7" s="48">
        <v>4.9575270543962482</v>
      </c>
      <c r="G7" s="48">
        <v>13.992168734436031</v>
      </c>
      <c r="H7" s="48">
        <v>2.4194217059373031</v>
      </c>
      <c r="I7" s="48">
        <v>3.4065573338220059</v>
      </c>
      <c r="J7" s="48">
        <v>23.001622164461967</v>
      </c>
      <c r="K7" s="48">
        <v>22.224051562968182</v>
      </c>
      <c r="L7" s="48">
        <v>0.53542738837982773</v>
      </c>
      <c r="M7" s="48">
        <v>5.9156416508037997E-2</v>
      </c>
    </row>
    <row r="8" spans="1:17" ht="12.75" customHeight="1">
      <c r="A8" s="6">
        <v>2006</v>
      </c>
      <c r="B8" s="48">
        <v>67.060539384345972</v>
      </c>
      <c r="C8" s="48">
        <v>59.77910961756676</v>
      </c>
      <c r="D8" s="48">
        <v>32.30549718886396</v>
      </c>
      <c r="E8" s="48">
        <v>39.861407643753793</v>
      </c>
      <c r="F8" s="48">
        <v>5.0422717794240244</v>
      </c>
      <c r="G8" s="48">
        <v>11.891802406950214</v>
      </c>
      <c r="H8" s="48">
        <v>2.5126596609387009</v>
      </c>
      <c r="I8" s="48">
        <v>3.9883382535586378</v>
      </c>
      <c r="J8" s="48">
        <v>24.750565748501234</v>
      </c>
      <c r="K8" s="48">
        <v>23.981266983244943</v>
      </c>
      <c r="L8" s="48">
        <v>0.63396342679046125</v>
      </c>
      <c r="M8" s="48">
        <v>0.35948273868171049</v>
      </c>
      <c r="Q8" s="507"/>
    </row>
    <row r="9" spans="1:17" ht="12.75" customHeight="1">
      <c r="A9" s="6">
        <v>2007</v>
      </c>
      <c r="B9" s="48">
        <v>63.909965004947956</v>
      </c>
      <c r="C9" s="48">
        <v>59.676100204320711</v>
      </c>
      <c r="D9" s="48">
        <v>35.551107587587907</v>
      </c>
      <c r="E9" s="48">
        <v>40.11607129028296</v>
      </c>
      <c r="F9" s="48">
        <v>6.5817964721151219</v>
      </c>
      <c r="G9" s="48">
        <v>11.330356152841743</v>
      </c>
      <c r="H9" s="48">
        <v>3.9506487772510117</v>
      </c>
      <c r="I9" s="48">
        <v>3.3483868830528389</v>
      </c>
      <c r="J9" s="48">
        <v>25.018662338221777</v>
      </c>
      <c r="K9" s="48">
        <v>25.43732825438838</v>
      </c>
      <c r="L9" s="48">
        <v>0.53892740746526369</v>
      </c>
      <c r="M9" s="48">
        <v>0.20782850539634695</v>
      </c>
      <c r="Q9" s="507"/>
    </row>
    <row r="10" spans="1:17" ht="12.75" customHeight="1">
      <c r="A10" s="6">
        <v>2008</v>
      </c>
      <c r="B10" s="48">
        <v>66.35104499763375</v>
      </c>
      <c r="C10" s="48">
        <v>60.352515685846555</v>
      </c>
      <c r="D10" s="48">
        <v>33.106230869540013</v>
      </c>
      <c r="E10" s="48">
        <v>39.492342043826717</v>
      </c>
      <c r="F10" s="48">
        <v>6.8599949003847192</v>
      </c>
      <c r="G10" s="48">
        <v>11.512772004729758</v>
      </c>
      <c r="H10" s="48">
        <v>4.0871923525170288</v>
      </c>
      <c r="I10" s="48">
        <v>4.9053019820078054</v>
      </c>
      <c r="J10" s="48">
        <v>22.159043616638261</v>
      </c>
      <c r="K10" s="48">
        <v>23.074268057089153</v>
      </c>
      <c r="L10" s="48">
        <v>0.54272413282703813</v>
      </c>
      <c r="M10" s="48">
        <v>0.15514227032973765</v>
      </c>
      <c r="Q10" s="507"/>
    </row>
    <row r="11" spans="1:17" ht="12.75" customHeight="1">
      <c r="A11" s="6">
        <v>2009</v>
      </c>
      <c r="B11" s="48">
        <v>65.679195709018899</v>
      </c>
      <c r="C11" s="48">
        <v>57.767260457371314</v>
      </c>
      <c r="D11" s="48">
        <v>33.600191880468017</v>
      </c>
      <c r="E11" s="48">
        <v>42.093800697124095</v>
      </c>
      <c r="F11" s="48">
        <v>8.0462154365376701</v>
      </c>
      <c r="G11" s="48">
        <v>14.231827098799615</v>
      </c>
      <c r="H11" s="48">
        <v>3.4821878193351625</v>
      </c>
      <c r="I11" s="48">
        <v>4.8406382848644105</v>
      </c>
      <c r="J11" s="48">
        <v>22.071788624595186</v>
      </c>
      <c r="K11" s="48">
        <v>23.021335313460074</v>
      </c>
      <c r="L11" s="48">
        <v>0.72061241051125957</v>
      </c>
      <c r="M11" s="48">
        <v>0.13893884550034913</v>
      </c>
      <c r="Q11" s="507"/>
    </row>
    <row r="12" spans="1:17" ht="12.75" customHeight="1">
      <c r="A12" s="6">
        <v>2010</v>
      </c>
      <c r="B12" s="48">
        <v>64.567177560805433</v>
      </c>
      <c r="C12" s="48">
        <v>57.403934769359587</v>
      </c>
      <c r="D12" s="48">
        <v>34.982135667116481</v>
      </c>
      <c r="E12" s="48">
        <v>42.550386392826113</v>
      </c>
      <c r="F12" s="48">
        <v>9.2552090439923198</v>
      </c>
      <c r="G12" s="48">
        <v>12.432509649100359</v>
      </c>
      <c r="H12" s="48">
        <v>4.8726941724407986</v>
      </c>
      <c r="I12" s="48">
        <v>5.3527224088415357</v>
      </c>
      <c r="J12" s="48">
        <v>20.854232450683359</v>
      </c>
      <c r="K12" s="48">
        <v>24.765154334884222</v>
      </c>
      <c r="L12" s="48">
        <v>0.45068677207878882</v>
      </c>
      <c r="M12" s="48">
        <v>4.5678837815134272E-2</v>
      </c>
      <c r="Q12" s="507"/>
    </row>
    <row r="13" spans="1:17" s="151" customFormat="1" ht="12.75" customHeight="1">
      <c r="A13" s="7">
        <v>2011</v>
      </c>
      <c r="B13" s="48">
        <v>67.239652809385674</v>
      </c>
      <c r="C13" s="48">
        <v>60.206709465750826</v>
      </c>
      <c r="D13" s="48">
        <v>32.583014665134023</v>
      </c>
      <c r="E13" s="48">
        <v>39.508600986523263</v>
      </c>
      <c r="F13" s="48">
        <v>7.7668677180801362</v>
      </c>
      <c r="G13" s="48">
        <v>13.189012990747685</v>
      </c>
      <c r="H13" s="48">
        <v>4.3035679140990375</v>
      </c>
      <c r="I13" s="48">
        <v>5.3235824666809934</v>
      </c>
      <c r="J13" s="48">
        <v>20.51257903295485</v>
      </c>
      <c r="K13" s="48">
        <v>20.996005529094585</v>
      </c>
      <c r="L13" s="48">
        <v>0.1773325254811384</v>
      </c>
      <c r="M13" s="48">
        <v>0.28468954772537164</v>
      </c>
      <c r="Q13" s="507"/>
    </row>
    <row r="14" spans="1:17" ht="12.75" customHeight="1">
      <c r="A14" s="6" t="s">
        <v>92</v>
      </c>
      <c r="B14" s="48">
        <v>65.419852115376102</v>
      </c>
      <c r="C14" s="48">
        <v>60.474288821038904</v>
      </c>
      <c r="D14" s="48">
        <v>34.105114214368683</v>
      </c>
      <c r="E14" s="48">
        <v>39.284028100404882</v>
      </c>
      <c r="F14" s="48">
        <v>8.4800696211735982</v>
      </c>
      <c r="G14" s="48">
        <v>11.836244308011254</v>
      </c>
      <c r="H14" s="48">
        <v>4.2020286728763585</v>
      </c>
      <c r="I14" s="48">
        <v>5.3584003919320216</v>
      </c>
      <c r="J14" s="48">
        <v>21.423015920318722</v>
      </c>
      <c r="K14" s="48">
        <v>22.089383400461603</v>
      </c>
      <c r="L14" s="48">
        <v>0.4750336702546048</v>
      </c>
      <c r="M14" s="48">
        <v>0.24168307855495091</v>
      </c>
      <c r="Q14" s="507"/>
    </row>
    <row r="15" spans="1:17" ht="12.75" customHeight="1">
      <c r="A15" s="6" t="s">
        <v>93</v>
      </c>
      <c r="B15" s="48">
        <v>72.778143085943697</v>
      </c>
      <c r="C15" s="48">
        <v>64.972530593895371</v>
      </c>
      <c r="D15" s="48">
        <v>25.728557700042415</v>
      </c>
      <c r="E15" s="48">
        <v>33.919374091299645</v>
      </c>
      <c r="F15" s="48">
        <v>5.9583193585755891</v>
      </c>
      <c r="G15" s="48">
        <v>10.557327675515452</v>
      </c>
      <c r="H15" s="48">
        <v>4.1122329295655788</v>
      </c>
      <c r="I15" s="48">
        <v>4.8560998226056569</v>
      </c>
      <c r="J15" s="48">
        <v>15.659173071555028</v>
      </c>
      <c r="K15" s="48">
        <v>18.505946593177406</v>
      </c>
      <c r="L15" s="48">
        <v>1.4921315543609748</v>
      </c>
      <c r="M15" s="48">
        <v>1.1080953148034045</v>
      </c>
      <c r="N15" s="555"/>
      <c r="O15" s="555"/>
      <c r="P15" s="555"/>
    </row>
    <row r="16" spans="1:17" ht="12.75" customHeight="1">
      <c r="A16" s="6">
        <v>2013</v>
      </c>
      <c r="B16" s="48">
        <v>72.422729808648924</v>
      </c>
      <c r="C16" s="48">
        <v>67.176592649171226</v>
      </c>
      <c r="D16" s="48">
        <v>25.380601684319288</v>
      </c>
      <c r="E16" s="48">
        <v>31.358602433845153</v>
      </c>
      <c r="F16" s="48">
        <v>5.7821158940476245</v>
      </c>
      <c r="G16" s="48">
        <v>8.665479998794595</v>
      </c>
      <c r="H16" s="48">
        <v>3.236453424269893</v>
      </c>
      <c r="I16" s="48">
        <v>4.9290437877991513</v>
      </c>
      <c r="J16" s="48">
        <v>16.362032366001696</v>
      </c>
      <c r="K16" s="48">
        <v>17.764078647251832</v>
      </c>
      <c r="L16" s="48">
        <v>2.1966685070333685</v>
      </c>
      <c r="M16" s="48">
        <v>1.4648049169823529</v>
      </c>
      <c r="N16" s="555"/>
      <c r="O16" s="555"/>
      <c r="P16" s="555"/>
    </row>
    <row r="17" spans="1:16" ht="12.75" customHeight="1">
      <c r="A17" s="6">
        <v>2014</v>
      </c>
      <c r="B17" s="48">
        <v>69.896171778948727</v>
      </c>
      <c r="C17" s="48">
        <v>69.637807964672902</v>
      </c>
      <c r="D17" s="48">
        <v>28.113346885714385</v>
      </c>
      <c r="E17" s="48">
        <v>28.813975527706191</v>
      </c>
      <c r="F17" s="48">
        <v>5.7106231992464194</v>
      </c>
      <c r="G17" s="48">
        <v>7.8769437059903513</v>
      </c>
      <c r="H17" s="48">
        <v>4.1744207896468044</v>
      </c>
      <c r="I17" s="48">
        <v>3.4370016452240075</v>
      </c>
      <c r="J17" s="48">
        <v>18.228302896821162</v>
      </c>
      <c r="K17" s="48">
        <v>17.500030176491833</v>
      </c>
      <c r="L17" s="48">
        <v>1.9904813353351936</v>
      </c>
      <c r="M17" s="48">
        <v>1.5482165076180434</v>
      </c>
      <c r="N17" s="555"/>
      <c r="O17" s="555"/>
      <c r="P17" s="555"/>
    </row>
    <row r="18" spans="1:16">
      <c r="A18" s="6">
        <v>2015</v>
      </c>
      <c r="B18" s="48">
        <v>73.167937799454307</v>
      </c>
      <c r="C18" s="48">
        <v>71.737266308504005</v>
      </c>
      <c r="D18" s="48">
        <v>24.608476343326135</v>
      </c>
      <c r="E18" s="48">
        <v>27.194461176985993</v>
      </c>
      <c r="F18" s="48">
        <v>4.9613825193052605</v>
      </c>
      <c r="G18" s="48">
        <v>7.5533487146704381</v>
      </c>
      <c r="H18" s="48">
        <v>3.2493654112567389</v>
      </c>
      <c r="I18" s="48">
        <v>3.2953672955841879</v>
      </c>
      <c r="J18" s="48">
        <v>16.397728412764135</v>
      </c>
      <c r="K18" s="48">
        <v>16.345745166731366</v>
      </c>
      <c r="L18" s="48">
        <v>2.2235858572197809</v>
      </c>
      <c r="M18" s="48">
        <v>1.0682725145105132</v>
      </c>
      <c r="N18" s="555"/>
      <c r="O18" s="555"/>
      <c r="P18" s="555"/>
    </row>
    <row r="19" spans="1:16">
      <c r="A19" s="6">
        <v>2016</v>
      </c>
      <c r="B19" s="48">
        <v>75.400000000000006</v>
      </c>
      <c r="C19" s="48">
        <v>72.900000000000006</v>
      </c>
      <c r="D19" s="48">
        <v>22.911660834497599</v>
      </c>
      <c r="E19" s="48">
        <v>25.817484057886698</v>
      </c>
      <c r="F19" s="48">
        <v>3.9566824450899598</v>
      </c>
      <c r="G19" s="48">
        <v>5.6074979332277302</v>
      </c>
      <c r="H19" s="48">
        <v>3.3532554157747398</v>
      </c>
      <c r="I19" s="48">
        <v>3.0105317472735398</v>
      </c>
      <c r="J19" s="48">
        <v>15.601722973632899</v>
      </c>
      <c r="K19" s="48">
        <v>17.199454377385401</v>
      </c>
      <c r="L19" s="48">
        <v>1.7</v>
      </c>
      <c r="M19" s="48">
        <v>1.3</v>
      </c>
      <c r="N19" s="555"/>
      <c r="O19" s="555"/>
      <c r="P19" s="555"/>
    </row>
    <row r="20" spans="1:16" ht="6" customHeight="1">
      <c r="A20" s="293"/>
      <c r="B20" s="293"/>
      <c r="C20" s="293"/>
      <c r="D20" s="293"/>
      <c r="E20" s="293"/>
      <c r="F20" s="293"/>
      <c r="G20" s="293"/>
      <c r="H20" s="293"/>
      <c r="I20" s="293"/>
      <c r="J20" s="293"/>
      <c r="K20" s="293"/>
      <c r="L20" s="293"/>
      <c r="M20" s="293"/>
    </row>
    <row r="21" spans="1:16" ht="42.95" customHeight="1">
      <c r="A21" s="832" t="s">
        <v>315</v>
      </c>
      <c r="B21" s="791"/>
      <c r="C21" s="791"/>
      <c r="D21" s="791"/>
      <c r="E21" s="791"/>
      <c r="F21" s="791"/>
      <c r="G21" s="791"/>
      <c r="H21" s="791"/>
      <c r="I21" s="791"/>
      <c r="J21" s="791"/>
      <c r="K21" s="791"/>
      <c r="L21" s="791"/>
      <c r="M21" s="791"/>
      <c r="N21" s="46"/>
    </row>
    <row r="22" spans="1:16" s="42" customFormat="1" ht="6" customHeight="1">
      <c r="A22" s="281" t="s">
        <v>40</v>
      </c>
      <c r="B22" s="279"/>
      <c r="C22" s="279"/>
      <c r="D22" s="279"/>
      <c r="E22" s="279"/>
      <c r="F22" s="279"/>
      <c r="G22" s="279"/>
      <c r="H22" s="279"/>
      <c r="I22" s="279"/>
      <c r="J22" s="279"/>
      <c r="K22" s="107"/>
    </row>
    <row r="23" spans="1:16" s="42" customFormat="1" ht="12.75" customHeight="1">
      <c r="A23" s="801" t="s">
        <v>200</v>
      </c>
      <c r="B23" s="801"/>
      <c r="C23" s="801"/>
      <c r="D23" s="801"/>
      <c r="E23" s="801"/>
      <c r="F23" s="801"/>
      <c r="G23" s="801"/>
      <c r="H23" s="801"/>
      <c r="I23" s="801"/>
      <c r="J23" s="801"/>
      <c r="K23" s="801"/>
      <c r="L23" s="791"/>
      <c r="M23" s="791"/>
    </row>
    <row r="24" spans="1:16" ht="12.75" customHeight="1">
      <c r="H24" s="48"/>
      <c r="I24" s="48"/>
      <c r="J24" s="507"/>
      <c r="L24" s="507"/>
    </row>
    <row r="26" spans="1:16" ht="12.75" customHeight="1"/>
    <row r="27" spans="1:16" ht="12.75" customHeight="1">
      <c r="M27" s="4" t="s">
        <v>70</v>
      </c>
    </row>
  </sheetData>
  <mergeCells count="11">
    <mergeCell ref="K1:N1"/>
    <mergeCell ref="A21:M21"/>
    <mergeCell ref="A23:M23"/>
    <mergeCell ref="A2:M2"/>
    <mergeCell ref="B3:C3"/>
    <mergeCell ref="D3:E3"/>
    <mergeCell ref="F3:G3"/>
    <mergeCell ref="H3:I3"/>
    <mergeCell ref="J3:K3"/>
    <mergeCell ref="L3:M3"/>
    <mergeCell ref="D1:G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P14"/>
  <sheetViews>
    <sheetView workbookViewId="0">
      <pane ySplit="4" topLeftCell="A5" activePane="bottomLeft" state="frozen"/>
      <selection activeCell="A17" sqref="A17:XFD18"/>
      <selection pane="bottomLeft" activeCell="E21" sqref="E21"/>
    </sheetView>
  </sheetViews>
  <sheetFormatPr defaultColWidth="8.85546875" defaultRowHeight="12.75"/>
  <cols>
    <col min="1" max="3" width="6.7109375" style="4" customWidth="1"/>
    <col min="4" max="15" width="7.7109375" style="4" customWidth="1"/>
    <col min="16" max="16384" width="8.85546875" style="4"/>
  </cols>
  <sheetData>
    <row r="1" spans="1:16" s="94" customFormat="1" ht="30" customHeight="1">
      <c r="A1" s="142"/>
      <c r="B1" s="142"/>
      <c r="C1" s="142"/>
      <c r="D1" s="286"/>
      <c r="E1" s="286"/>
      <c r="F1" s="286"/>
      <c r="G1" s="286"/>
      <c r="H1" s="286"/>
      <c r="I1" s="286"/>
      <c r="J1" s="286"/>
      <c r="K1" s="774" t="s">
        <v>354</v>
      </c>
      <c r="L1" s="775"/>
      <c r="M1" s="775"/>
      <c r="N1" s="817"/>
      <c r="O1"/>
    </row>
    <row r="2" spans="1:16" s="148" customFormat="1" ht="15" customHeight="1">
      <c r="A2" s="853" t="s">
        <v>448</v>
      </c>
      <c r="B2" s="853"/>
      <c r="C2" s="853"/>
      <c r="D2" s="853"/>
      <c r="E2" s="853"/>
      <c r="F2" s="853"/>
      <c r="G2" s="853"/>
      <c r="H2" s="853"/>
      <c r="I2" s="853"/>
      <c r="J2" s="853"/>
      <c r="K2" s="853"/>
      <c r="L2" s="853"/>
      <c r="M2" s="853"/>
      <c r="N2" s="853"/>
      <c r="O2" s="853"/>
    </row>
    <row r="3" spans="1:16" ht="30" customHeight="1">
      <c r="B3" s="778" t="s">
        <v>10</v>
      </c>
      <c r="C3" s="778"/>
      <c r="D3" s="778" t="s">
        <v>26</v>
      </c>
      <c r="E3" s="778"/>
      <c r="F3" s="778" t="s">
        <v>0</v>
      </c>
      <c r="G3" s="778"/>
      <c r="H3" s="778" t="s">
        <v>1</v>
      </c>
      <c r="I3" s="778"/>
      <c r="J3" s="778" t="s">
        <v>2</v>
      </c>
      <c r="K3" s="778"/>
      <c r="L3" s="805" t="s">
        <v>300</v>
      </c>
      <c r="M3" s="805"/>
      <c r="N3" s="778" t="s">
        <v>36</v>
      </c>
      <c r="O3" s="778"/>
    </row>
    <row r="4" spans="1:16" ht="15" customHeight="1">
      <c r="A4" s="5" t="s">
        <v>40</v>
      </c>
      <c r="B4" s="276" t="s">
        <v>29</v>
      </c>
      <c r="C4" s="276" t="s">
        <v>30</v>
      </c>
      <c r="D4" s="276" t="s">
        <v>29</v>
      </c>
      <c r="E4" s="276" t="s">
        <v>30</v>
      </c>
      <c r="F4" s="276" t="s">
        <v>29</v>
      </c>
      <c r="G4" s="276" t="s">
        <v>30</v>
      </c>
      <c r="H4" s="276" t="s">
        <v>29</v>
      </c>
      <c r="I4" s="276" t="s">
        <v>30</v>
      </c>
      <c r="J4" s="276" t="s">
        <v>29</v>
      </c>
      <c r="K4" s="276" t="s">
        <v>30</v>
      </c>
      <c r="L4" s="276" t="s">
        <v>29</v>
      </c>
      <c r="M4" s="276" t="s">
        <v>30</v>
      </c>
      <c r="N4" s="276" t="s">
        <v>29</v>
      </c>
      <c r="O4" s="276" t="s">
        <v>30</v>
      </c>
    </row>
    <row r="5" spans="1:16" ht="6" customHeight="1">
      <c r="A5" s="355"/>
      <c r="B5" s="355"/>
      <c r="C5" s="355"/>
      <c r="D5" s="376"/>
      <c r="E5" s="376"/>
      <c r="F5" s="376"/>
      <c r="G5" s="376"/>
      <c r="H5" s="376"/>
      <c r="I5" s="376"/>
      <c r="J5" s="376"/>
      <c r="K5" s="376"/>
      <c r="L5" s="376"/>
      <c r="M5" s="376"/>
      <c r="N5" s="376"/>
      <c r="O5" s="376"/>
    </row>
    <row r="6" spans="1:16" ht="12.75" customHeight="1">
      <c r="A6" s="6">
        <v>2012</v>
      </c>
      <c r="B6" s="497">
        <v>1109</v>
      </c>
      <c r="C6" s="497">
        <v>1253</v>
      </c>
      <c r="D6" s="295">
        <v>73.342324743414494</v>
      </c>
      <c r="E6" s="295">
        <v>65.548345823107312</v>
      </c>
      <c r="F6" s="295">
        <f t="shared" ref="F6:G7" si="0">H6+J6+L6</f>
        <v>24.975873101534408</v>
      </c>
      <c r="G6" s="295">
        <f t="shared" si="0"/>
        <v>33.420966364662917</v>
      </c>
      <c r="H6" s="295">
        <v>4.8218983749675637</v>
      </c>
      <c r="I6" s="295">
        <v>9.9332088443034223</v>
      </c>
      <c r="J6" s="295">
        <v>4.2567382124874795</v>
      </c>
      <c r="K6" s="295">
        <v>4.9664604588973171</v>
      </c>
      <c r="L6" s="295">
        <v>15.897236514079363</v>
      </c>
      <c r="M6" s="295">
        <v>18.521297061462182</v>
      </c>
      <c r="N6" s="295">
        <v>1.6818021550496605</v>
      </c>
      <c r="O6" s="295">
        <v>1.0306878122277687</v>
      </c>
    </row>
    <row r="7" spans="1:16" ht="12.75" customHeight="1">
      <c r="A7" s="6">
        <v>2013</v>
      </c>
      <c r="B7" s="497">
        <v>1401</v>
      </c>
      <c r="C7" s="497">
        <v>1473</v>
      </c>
      <c r="D7" s="295">
        <v>73.80129168370793</v>
      </c>
      <c r="E7" s="295">
        <v>68.138704131291533</v>
      </c>
      <c r="F7" s="295">
        <f t="shared" si="0"/>
        <v>23.657077990649888</v>
      </c>
      <c r="G7" s="295">
        <f t="shared" si="0"/>
        <v>30.327406086213564</v>
      </c>
      <c r="H7" s="295">
        <v>4.4604116810209291</v>
      </c>
      <c r="I7" s="295">
        <v>7.6046421735908973</v>
      </c>
      <c r="J7" s="295">
        <v>3.1044199463609048</v>
      </c>
      <c r="K7" s="295">
        <v>5.0590038066580449</v>
      </c>
      <c r="L7" s="295">
        <v>16.092246363268057</v>
      </c>
      <c r="M7" s="295">
        <v>17.66376010596462</v>
      </c>
      <c r="N7" s="295">
        <v>2.5416303256411634</v>
      </c>
      <c r="O7" s="295">
        <v>1.5338897824939361</v>
      </c>
    </row>
    <row r="8" spans="1:16" ht="12.75" customHeight="1">
      <c r="A8" s="6">
        <v>2014</v>
      </c>
      <c r="B8" s="497">
        <v>1241</v>
      </c>
      <c r="C8" s="497">
        <v>1288</v>
      </c>
      <c r="D8" s="295">
        <v>71.498325614006774</v>
      </c>
      <c r="E8" s="295">
        <v>71.228013395499133</v>
      </c>
      <c r="F8" s="295">
        <f>H8+J8+L8</f>
        <v>26.988913943367159</v>
      </c>
      <c r="G8" s="295">
        <f>I8+K8+M8</f>
        <v>27.17712529749889</v>
      </c>
      <c r="H8" s="295">
        <v>4.3970551204633734</v>
      </c>
      <c r="I8" s="295">
        <v>7.1580183188821689</v>
      </c>
      <c r="J8" s="295">
        <v>4.7892063435511005</v>
      </c>
      <c r="K8" s="295">
        <v>3.0717258281260382</v>
      </c>
      <c r="L8" s="295">
        <v>17.802652479352684</v>
      </c>
      <c r="M8" s="295">
        <v>16.947381150490685</v>
      </c>
      <c r="N8" s="295">
        <v>1.5127604426278558</v>
      </c>
      <c r="O8" s="295">
        <v>1.5948613070012121</v>
      </c>
      <c r="P8" s="48"/>
    </row>
    <row r="9" spans="1:16">
      <c r="A9" s="6">
        <v>2015</v>
      </c>
      <c r="B9" s="629">
        <v>1395</v>
      </c>
      <c r="C9" s="629">
        <v>1460</v>
      </c>
      <c r="D9" s="295">
        <v>74.46597542717933</v>
      </c>
      <c r="E9" s="295">
        <v>71.883838570406127</v>
      </c>
      <c r="F9" s="295">
        <f>H9+J9+L9</f>
        <v>23.301799737174658</v>
      </c>
      <c r="G9" s="295">
        <f>I9+K9+M9</f>
        <v>27.123908694917596</v>
      </c>
      <c r="H9" s="295">
        <v>3.8892946376235207</v>
      </c>
      <c r="I9" s="295">
        <v>7.2205926617085847</v>
      </c>
      <c r="J9" s="295">
        <v>3.262517073303199</v>
      </c>
      <c r="K9" s="295">
        <v>3.6314545116601282</v>
      </c>
      <c r="L9" s="295">
        <v>16.149988026247939</v>
      </c>
      <c r="M9" s="295">
        <v>16.271861521548882</v>
      </c>
      <c r="N9" s="295">
        <v>2.2322248356459995</v>
      </c>
      <c r="O9" s="295">
        <v>0.99225273467595221</v>
      </c>
    </row>
    <row r="10" spans="1:16">
      <c r="A10" s="6">
        <v>2016</v>
      </c>
      <c r="B10" s="629">
        <v>1342</v>
      </c>
      <c r="C10" s="629">
        <v>1542</v>
      </c>
      <c r="D10" s="295">
        <v>76.462083753862998</v>
      </c>
      <c r="E10" s="295">
        <v>74.329815311040605</v>
      </c>
      <c r="F10" s="295">
        <v>22.3</v>
      </c>
      <c r="G10" s="295">
        <v>24.5</v>
      </c>
      <c r="H10" s="295">
        <v>3.33269731617527</v>
      </c>
      <c r="I10" s="295">
        <v>4.7878163271547098</v>
      </c>
      <c r="J10" s="295">
        <v>3.5061291262292702</v>
      </c>
      <c r="K10" s="295">
        <v>2.8681299235365798</v>
      </c>
      <c r="L10" s="295">
        <v>15.502722853232999</v>
      </c>
      <c r="M10" s="295">
        <v>16.852904803881898</v>
      </c>
      <c r="N10" s="295">
        <v>1.19636695049953</v>
      </c>
      <c r="O10" s="295">
        <v>1.16133363438619</v>
      </c>
    </row>
    <row r="11" spans="1:16" ht="6" customHeight="1">
      <c r="A11" s="293"/>
      <c r="B11" s="293"/>
      <c r="C11" s="293"/>
      <c r="D11" s="293"/>
      <c r="E11" s="293"/>
      <c r="F11" s="293"/>
      <c r="G11" s="649"/>
      <c r="H11" s="649"/>
      <c r="I11" s="649"/>
      <c r="J11" s="649"/>
      <c r="K11" s="649"/>
      <c r="L11" s="649"/>
      <c r="M11" s="649"/>
      <c r="N11" s="649"/>
      <c r="O11" s="649"/>
    </row>
    <row r="12" spans="1:16" s="42" customFormat="1" ht="12.75" customHeight="1">
      <c r="A12" s="801" t="s">
        <v>200</v>
      </c>
      <c r="B12" s="801"/>
      <c r="C12" s="801"/>
      <c r="D12" s="801"/>
      <c r="E12" s="801"/>
      <c r="F12" s="801"/>
      <c r="G12" s="801"/>
      <c r="H12" s="801"/>
      <c r="I12" s="801"/>
      <c r="J12" s="801"/>
      <c r="K12" s="801"/>
      <c r="L12" s="801"/>
      <c r="M12" s="801"/>
      <c r="N12" s="791"/>
      <c r="O12" s="791"/>
    </row>
    <row r="13" spans="1:16" ht="12.75" customHeight="1"/>
    <row r="14" spans="1:16">
      <c r="J14" s="650"/>
    </row>
  </sheetData>
  <mergeCells count="10">
    <mergeCell ref="K1:N1"/>
    <mergeCell ref="A12:O12"/>
    <mergeCell ref="A2:O2"/>
    <mergeCell ref="B3:C3"/>
    <mergeCell ref="D3:E3"/>
    <mergeCell ref="F3:G3"/>
    <mergeCell ref="H3:I3"/>
    <mergeCell ref="J3:K3"/>
    <mergeCell ref="L3:M3"/>
    <mergeCell ref="N3:O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7"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B43"/>
  <sheetViews>
    <sheetView zoomScaleNormal="100" workbookViewId="0">
      <pane ySplit="4" topLeftCell="A5" activePane="bottomLeft" state="frozen"/>
      <selection activeCell="A17" sqref="A17:XFD18"/>
      <selection pane="bottomLeft" activeCell="E21" sqref="E21"/>
    </sheetView>
  </sheetViews>
  <sheetFormatPr defaultColWidth="9.140625" defaultRowHeight="12.75"/>
  <cols>
    <col min="1" max="1" width="6.7109375" style="20" customWidth="1"/>
    <col min="2" max="27" width="5.7109375" style="20" customWidth="1"/>
    <col min="28" max="29" width="8.7109375" style="20" customWidth="1"/>
    <col min="30" max="16384" width="9.140625" style="20"/>
  </cols>
  <sheetData>
    <row r="1" spans="1:28" s="94" customFormat="1" ht="30" customHeight="1">
      <c r="A1" s="142"/>
      <c r="B1" s="286"/>
      <c r="C1" s="286"/>
      <c r="D1" s="857" t="s">
        <v>578</v>
      </c>
      <c r="E1" s="858"/>
      <c r="F1" s="858"/>
      <c r="G1" s="769"/>
      <c r="H1" s="769"/>
      <c r="I1" s="286"/>
      <c r="J1" s="286"/>
      <c r="K1" s="774" t="s">
        <v>354</v>
      </c>
      <c r="L1" s="775"/>
      <c r="M1" s="775"/>
      <c r="N1" s="817"/>
      <c r="Z1" s="437"/>
      <c r="AA1" s="437"/>
    </row>
    <row r="2" spans="1:28" s="284" customFormat="1" ht="15" customHeight="1">
      <c r="A2" s="859" t="s">
        <v>449</v>
      </c>
      <c r="B2" s="859"/>
      <c r="C2" s="859"/>
      <c r="D2" s="859"/>
      <c r="E2" s="859"/>
      <c r="F2" s="859"/>
      <c r="G2" s="859"/>
      <c r="H2" s="859"/>
      <c r="I2" s="859"/>
      <c r="J2" s="859"/>
      <c r="K2" s="859"/>
      <c r="L2" s="859"/>
      <c r="M2" s="859"/>
      <c r="N2" s="859"/>
      <c r="O2" s="859"/>
      <c r="P2" s="859"/>
      <c r="Q2" s="859"/>
      <c r="R2" s="859"/>
      <c r="S2" s="859"/>
      <c r="T2" s="859"/>
      <c r="U2" s="859"/>
      <c r="V2" s="859"/>
      <c r="W2" s="859"/>
      <c r="X2" s="859"/>
      <c r="Y2" s="859"/>
      <c r="Z2" s="859"/>
      <c r="AA2" s="859"/>
    </row>
    <row r="3" spans="1:28" ht="69.95" customHeight="1">
      <c r="B3" s="779" t="s">
        <v>10</v>
      </c>
      <c r="C3" s="779"/>
      <c r="D3" s="779" t="s">
        <v>14</v>
      </c>
      <c r="E3" s="779"/>
      <c r="F3" s="779" t="s">
        <v>41</v>
      </c>
      <c r="G3" s="779"/>
      <c r="H3" s="779" t="s">
        <v>42</v>
      </c>
      <c r="I3" s="779"/>
      <c r="J3" s="779" t="s">
        <v>145</v>
      </c>
      <c r="K3" s="779"/>
      <c r="L3" s="779" t="s">
        <v>133</v>
      </c>
      <c r="M3" s="779"/>
      <c r="N3" s="779" t="s">
        <v>43</v>
      </c>
      <c r="O3" s="779"/>
      <c r="P3" s="779" t="s">
        <v>134</v>
      </c>
      <c r="Q3" s="834"/>
      <c r="R3" s="779" t="s">
        <v>208</v>
      </c>
      <c r="S3" s="835"/>
      <c r="T3" s="779" t="s">
        <v>203</v>
      </c>
      <c r="U3" s="835"/>
      <c r="V3" s="779" t="s">
        <v>147</v>
      </c>
      <c r="W3" s="779"/>
      <c r="X3" s="779" t="s">
        <v>146</v>
      </c>
      <c r="Y3" s="835"/>
      <c r="Z3" s="779" t="s">
        <v>36</v>
      </c>
      <c r="AA3" s="779"/>
    </row>
    <row r="4" spans="1:28" ht="15" customHeight="1">
      <c r="A4" s="20" t="s">
        <v>40</v>
      </c>
      <c r="B4" s="277" t="s">
        <v>29</v>
      </c>
      <c r="C4" s="277" t="s">
        <v>30</v>
      </c>
      <c r="D4" s="277" t="s">
        <v>29</v>
      </c>
      <c r="E4" s="277" t="s">
        <v>30</v>
      </c>
      <c r="F4" s="277" t="s">
        <v>29</v>
      </c>
      <c r="G4" s="277" t="s">
        <v>30</v>
      </c>
      <c r="H4" s="277" t="s">
        <v>29</v>
      </c>
      <c r="I4" s="277" t="s">
        <v>30</v>
      </c>
      <c r="J4" s="277" t="s">
        <v>29</v>
      </c>
      <c r="K4" s="277" t="s">
        <v>30</v>
      </c>
      <c r="L4" s="277" t="s">
        <v>29</v>
      </c>
      <c r="M4" s="277" t="s">
        <v>30</v>
      </c>
      <c r="N4" s="277" t="s">
        <v>29</v>
      </c>
      <c r="O4" s="277" t="s">
        <v>30</v>
      </c>
      <c r="P4" s="277" t="s">
        <v>29</v>
      </c>
      <c r="Q4" s="277" t="s">
        <v>30</v>
      </c>
      <c r="R4" s="277" t="s">
        <v>29</v>
      </c>
      <c r="S4" s="277" t="s">
        <v>30</v>
      </c>
      <c r="T4" s="277" t="s">
        <v>29</v>
      </c>
      <c r="U4" s="277" t="s">
        <v>30</v>
      </c>
      <c r="V4" s="277" t="s">
        <v>29</v>
      </c>
      <c r="W4" s="277" t="s">
        <v>30</v>
      </c>
      <c r="X4" s="277" t="s">
        <v>29</v>
      </c>
      <c r="Y4" s="277" t="s">
        <v>30</v>
      </c>
      <c r="Z4" s="277" t="s">
        <v>29</v>
      </c>
      <c r="AA4" s="277" t="s">
        <v>30</v>
      </c>
    </row>
    <row r="5" spans="1:28" ht="6" customHeight="1">
      <c r="A5" s="297"/>
      <c r="B5" s="382"/>
      <c r="C5" s="382"/>
      <c r="D5" s="383"/>
      <c r="E5" s="383"/>
      <c r="F5" s="383"/>
      <c r="G5" s="383"/>
      <c r="H5" s="324"/>
      <c r="I5" s="324"/>
      <c r="J5" s="383"/>
      <c r="K5" s="383"/>
      <c r="L5" s="324"/>
      <c r="M5" s="324"/>
      <c r="N5" s="383"/>
      <c r="O5" s="383"/>
      <c r="P5" s="324"/>
      <c r="Q5" s="324"/>
      <c r="R5" s="324"/>
      <c r="S5" s="324"/>
      <c r="T5" s="383"/>
      <c r="U5" s="383"/>
      <c r="V5" s="324"/>
      <c r="W5" s="324"/>
      <c r="X5" s="383"/>
      <c r="Y5" s="383"/>
      <c r="Z5" s="383"/>
      <c r="AA5" s="383"/>
      <c r="AB5" s="49"/>
    </row>
    <row r="6" spans="1:28" ht="12.75" customHeight="1">
      <c r="A6" s="371">
        <v>1997</v>
      </c>
      <c r="B6" s="32">
        <v>379</v>
      </c>
      <c r="C6" s="32">
        <v>497</v>
      </c>
      <c r="D6" s="33">
        <v>58.122482473427986</v>
      </c>
      <c r="E6" s="33">
        <v>56.66584690254227</v>
      </c>
      <c r="F6" s="33">
        <v>17.1060645195858</v>
      </c>
      <c r="G6" s="33">
        <v>16.953459343006504</v>
      </c>
      <c r="H6" s="35" t="s">
        <v>38</v>
      </c>
      <c r="I6" s="35" t="s">
        <v>38</v>
      </c>
      <c r="J6" s="33">
        <v>53.088225136344278</v>
      </c>
      <c r="K6" s="33">
        <v>57.142066258352706</v>
      </c>
      <c r="L6" s="35" t="s">
        <v>38</v>
      </c>
      <c r="M6" s="35" t="s">
        <v>38</v>
      </c>
      <c r="N6" s="33">
        <v>8.0750466462812387</v>
      </c>
      <c r="O6" s="33">
        <v>11.664037371307989</v>
      </c>
      <c r="P6" s="35" t="s">
        <v>38</v>
      </c>
      <c r="Q6" s="35" t="s">
        <v>38</v>
      </c>
      <c r="R6" s="35" t="s">
        <v>38</v>
      </c>
      <c r="S6" s="35" t="s">
        <v>38</v>
      </c>
      <c r="T6" s="33">
        <v>24.26600834290349</v>
      </c>
      <c r="U6" s="33">
        <v>36.832968798175195</v>
      </c>
      <c r="V6" s="35" t="s">
        <v>38</v>
      </c>
      <c r="W6" s="35" t="s">
        <v>38</v>
      </c>
      <c r="X6" s="33">
        <v>7.8027937279085986</v>
      </c>
      <c r="Y6" s="33">
        <v>11.007048207761827</v>
      </c>
      <c r="Z6" s="33">
        <v>4.1243545838765066</v>
      </c>
      <c r="AA6" s="33">
        <v>2.3084526374763681</v>
      </c>
      <c r="AB6" s="49"/>
    </row>
    <row r="7" spans="1:28" ht="12.75" customHeight="1">
      <c r="A7" s="282">
        <v>1998</v>
      </c>
      <c r="B7" s="32">
        <v>762</v>
      </c>
      <c r="C7" s="32">
        <v>923</v>
      </c>
      <c r="D7" s="33">
        <v>64.047189170328281</v>
      </c>
      <c r="E7" s="33">
        <v>60.966773019718879</v>
      </c>
      <c r="F7" s="33">
        <v>23.02307341934192</v>
      </c>
      <c r="G7" s="33">
        <v>20.478120242847005</v>
      </c>
      <c r="H7" s="35" t="s">
        <v>38</v>
      </c>
      <c r="I7" s="35" t="s">
        <v>38</v>
      </c>
      <c r="J7" s="33">
        <v>56.991179428296633</v>
      </c>
      <c r="K7" s="33">
        <v>59.190646683992455</v>
      </c>
      <c r="L7" s="33">
        <v>3.3513872621309164</v>
      </c>
      <c r="M7" s="33">
        <v>8.722404802561222</v>
      </c>
      <c r="N7" s="35" t="s">
        <v>38</v>
      </c>
      <c r="O7" s="35" t="s">
        <v>38</v>
      </c>
      <c r="P7" s="33">
        <v>4.9259178757881221</v>
      </c>
      <c r="Q7" s="33">
        <v>10.289216309607065</v>
      </c>
      <c r="R7" s="35" t="s">
        <v>38</v>
      </c>
      <c r="S7" s="35" t="s">
        <v>38</v>
      </c>
      <c r="T7" s="33">
        <v>24.741262381874453</v>
      </c>
      <c r="U7" s="33">
        <v>37.833324790570508</v>
      </c>
      <c r="V7" s="35" t="s">
        <v>38</v>
      </c>
      <c r="W7" s="35" t="s">
        <v>38</v>
      </c>
      <c r="X7" s="33">
        <v>10.728487857630379</v>
      </c>
      <c r="Y7" s="33">
        <v>15.682618098511838</v>
      </c>
      <c r="Z7" s="33">
        <v>1.5065192464205437</v>
      </c>
      <c r="AA7" s="33">
        <v>5.687158635057863E-2</v>
      </c>
      <c r="AB7" s="49"/>
    </row>
    <row r="8" spans="1:28" ht="12.75" customHeight="1">
      <c r="A8" s="282">
        <v>1999</v>
      </c>
      <c r="B8" s="32">
        <v>774</v>
      </c>
      <c r="C8" s="32">
        <v>941</v>
      </c>
      <c r="D8" s="33">
        <v>66.644723266447699</v>
      </c>
      <c r="E8" s="33">
        <v>64.306426301682819</v>
      </c>
      <c r="F8" s="33">
        <v>19.228444703542582</v>
      </c>
      <c r="G8" s="33">
        <v>18.877008819739824</v>
      </c>
      <c r="H8" s="35" t="s">
        <v>38</v>
      </c>
      <c r="I8" s="35" t="s">
        <v>38</v>
      </c>
      <c r="J8" s="33">
        <v>56.778525486261429</v>
      </c>
      <c r="K8" s="33">
        <v>54.479143571846414</v>
      </c>
      <c r="L8" s="33">
        <v>4.4408307372616651</v>
      </c>
      <c r="M8" s="33">
        <v>8.597299681797768</v>
      </c>
      <c r="N8" s="35" t="s">
        <v>38</v>
      </c>
      <c r="O8" s="35" t="s">
        <v>38</v>
      </c>
      <c r="P8" s="33">
        <v>4.5387152407454492</v>
      </c>
      <c r="Q8" s="33">
        <v>8.1178291964215088</v>
      </c>
      <c r="R8" s="35" t="s">
        <v>38</v>
      </c>
      <c r="S8" s="35" t="s">
        <v>38</v>
      </c>
      <c r="T8" s="33">
        <v>24.80238545755266</v>
      </c>
      <c r="U8" s="33">
        <v>34.845508599896846</v>
      </c>
      <c r="V8" s="35" t="s">
        <v>38</v>
      </c>
      <c r="W8" s="35" t="s">
        <v>38</v>
      </c>
      <c r="X8" s="33">
        <v>10.869321435830422</v>
      </c>
      <c r="Y8" s="33">
        <v>14.199774903948326</v>
      </c>
      <c r="Z8" s="33">
        <v>0.27261208920948488</v>
      </c>
      <c r="AA8" s="33">
        <v>0.11682400695866545</v>
      </c>
      <c r="AB8" s="49"/>
    </row>
    <row r="9" spans="1:28" ht="12.75" customHeight="1">
      <c r="A9" s="282">
        <v>2000</v>
      </c>
      <c r="B9" s="32">
        <v>773</v>
      </c>
      <c r="C9" s="32">
        <v>995</v>
      </c>
      <c r="D9" s="33">
        <v>66.161525727660987</v>
      </c>
      <c r="E9" s="33">
        <v>56.489424097437869</v>
      </c>
      <c r="F9" s="33">
        <v>16.318225779094504</v>
      </c>
      <c r="G9" s="33">
        <v>20.848569012223418</v>
      </c>
      <c r="H9" s="35" t="s">
        <v>38</v>
      </c>
      <c r="I9" s="35" t="s">
        <v>38</v>
      </c>
      <c r="J9" s="33">
        <v>48.996456924754824</v>
      </c>
      <c r="K9" s="33">
        <v>57.372709128028163</v>
      </c>
      <c r="L9" s="33">
        <v>3.1573600144170717</v>
      </c>
      <c r="M9" s="33">
        <v>5.9399638396084367</v>
      </c>
      <c r="N9" s="35" t="s">
        <v>38</v>
      </c>
      <c r="O9" s="35" t="s">
        <v>38</v>
      </c>
      <c r="P9" s="33">
        <v>4.9473701825274423</v>
      </c>
      <c r="Q9" s="33">
        <v>8.1957962000701094</v>
      </c>
      <c r="R9" s="35" t="s">
        <v>38</v>
      </c>
      <c r="S9" s="35" t="s">
        <v>38</v>
      </c>
      <c r="T9" s="33">
        <v>18.691399510477488</v>
      </c>
      <c r="U9" s="33">
        <v>31.183939602752879</v>
      </c>
      <c r="V9" s="35" t="s">
        <v>38</v>
      </c>
      <c r="W9" s="35" t="s">
        <v>38</v>
      </c>
      <c r="X9" s="33">
        <v>7.4531213699735952</v>
      </c>
      <c r="Y9" s="33">
        <v>13.029050640231739</v>
      </c>
      <c r="Z9" s="33">
        <v>1.8897726363527503</v>
      </c>
      <c r="AA9" s="33">
        <v>0.72880755535483432</v>
      </c>
      <c r="AB9" s="49"/>
    </row>
    <row r="10" spans="1:28" ht="12.75" customHeight="1">
      <c r="A10" s="282">
        <v>2001</v>
      </c>
      <c r="B10" s="32">
        <v>813</v>
      </c>
      <c r="C10" s="32">
        <v>979</v>
      </c>
      <c r="D10" s="33">
        <v>58.629602033139214</v>
      </c>
      <c r="E10" s="33">
        <v>60.345780288103981</v>
      </c>
      <c r="F10" s="33">
        <v>17.84252110759078</v>
      </c>
      <c r="G10" s="33">
        <v>15.638481090784556</v>
      </c>
      <c r="H10" s="35" t="s">
        <v>38</v>
      </c>
      <c r="I10" s="35" t="s">
        <v>38</v>
      </c>
      <c r="J10" s="33">
        <v>52.109758297333052</v>
      </c>
      <c r="K10" s="33">
        <v>54.486712055528187</v>
      </c>
      <c r="L10" s="33">
        <v>3.431535138725355</v>
      </c>
      <c r="M10" s="33">
        <v>5.637147352990775</v>
      </c>
      <c r="N10" s="35" t="s">
        <v>38</v>
      </c>
      <c r="O10" s="35" t="s">
        <v>38</v>
      </c>
      <c r="P10" s="33">
        <v>3.0937843268744802</v>
      </c>
      <c r="Q10" s="33">
        <v>5.8238983828333595</v>
      </c>
      <c r="R10" s="35" t="s">
        <v>38</v>
      </c>
      <c r="S10" s="35" t="s">
        <v>38</v>
      </c>
      <c r="T10" s="33">
        <v>22.789678188250875</v>
      </c>
      <c r="U10" s="33">
        <v>36.45877319827116</v>
      </c>
      <c r="V10" s="35" t="s">
        <v>38</v>
      </c>
      <c r="W10" s="35" t="s">
        <v>38</v>
      </c>
      <c r="X10" s="33">
        <v>7.7822419604726649</v>
      </c>
      <c r="Y10" s="33">
        <v>16.295126168072883</v>
      </c>
      <c r="Z10" s="33">
        <v>0.85030579453171695</v>
      </c>
      <c r="AA10" s="33">
        <v>0.3507295404017215</v>
      </c>
      <c r="AB10" s="49"/>
    </row>
    <row r="11" spans="1:28" ht="12.75" customHeight="1">
      <c r="A11" s="282">
        <v>2002</v>
      </c>
      <c r="B11" s="32">
        <v>687</v>
      </c>
      <c r="C11" s="32">
        <v>908</v>
      </c>
      <c r="D11" s="33">
        <v>61.863851792773659</v>
      </c>
      <c r="E11" s="33">
        <v>54.83843103529238</v>
      </c>
      <c r="F11" s="33">
        <v>11.897854890837847</v>
      </c>
      <c r="G11" s="33">
        <v>15.943393974557713</v>
      </c>
      <c r="H11" s="35" t="s">
        <v>38</v>
      </c>
      <c r="I11" s="35" t="s">
        <v>38</v>
      </c>
      <c r="J11" s="33">
        <v>49.813265177473454</v>
      </c>
      <c r="K11" s="33">
        <v>55.15320484037872</v>
      </c>
      <c r="L11" s="33">
        <v>5.0795678213083759</v>
      </c>
      <c r="M11" s="33">
        <v>8.5685201008133323</v>
      </c>
      <c r="N11" s="35" t="s">
        <v>38</v>
      </c>
      <c r="O11" s="35" t="s">
        <v>38</v>
      </c>
      <c r="P11" s="33">
        <v>3.8866969839613628</v>
      </c>
      <c r="Q11" s="33">
        <v>8.3097990394050587</v>
      </c>
      <c r="R11" s="35" t="s">
        <v>38</v>
      </c>
      <c r="S11" s="35" t="s">
        <v>38</v>
      </c>
      <c r="T11" s="33">
        <v>18.534175103880639</v>
      </c>
      <c r="U11" s="33">
        <v>36.71980678601296</v>
      </c>
      <c r="V11" s="35" t="s">
        <v>38</v>
      </c>
      <c r="W11" s="35" t="s">
        <v>38</v>
      </c>
      <c r="X11" s="33">
        <v>8.5997129070008107</v>
      </c>
      <c r="Y11" s="33">
        <v>14.404590952888141</v>
      </c>
      <c r="Z11" s="33">
        <v>1.5065555013648126</v>
      </c>
      <c r="AA11" s="33">
        <v>0.2568450655673537</v>
      </c>
      <c r="AB11" s="49"/>
    </row>
    <row r="12" spans="1:28" ht="12.75" customHeight="1">
      <c r="A12" s="282">
        <v>2003</v>
      </c>
      <c r="B12" s="32">
        <v>523</v>
      </c>
      <c r="C12" s="32">
        <v>777</v>
      </c>
      <c r="D12" s="33">
        <v>58.121573287572659</v>
      </c>
      <c r="E12" s="33">
        <v>54.661376043826159</v>
      </c>
      <c r="F12" s="33">
        <v>12.307737970561245</v>
      </c>
      <c r="G12" s="33">
        <v>17.167944240711954</v>
      </c>
      <c r="H12" s="35" t="s">
        <v>38</v>
      </c>
      <c r="I12" s="35" t="s">
        <v>38</v>
      </c>
      <c r="J12" s="33">
        <v>45.665679517014688</v>
      </c>
      <c r="K12" s="33">
        <v>53.211536832604665</v>
      </c>
      <c r="L12" s="33">
        <v>5.7763450112727526</v>
      </c>
      <c r="M12" s="33">
        <v>7.8281191201704816</v>
      </c>
      <c r="N12" s="35" t="s">
        <v>38</v>
      </c>
      <c r="O12" s="35" t="s">
        <v>38</v>
      </c>
      <c r="P12" s="33">
        <v>5.6988685397200829</v>
      </c>
      <c r="Q12" s="33">
        <v>6.9352234271134749</v>
      </c>
      <c r="R12" s="35" t="s">
        <v>38</v>
      </c>
      <c r="S12" s="35" t="s">
        <v>38</v>
      </c>
      <c r="T12" s="33">
        <v>20.485082216833518</v>
      </c>
      <c r="U12" s="33">
        <v>35.775709372430356</v>
      </c>
      <c r="V12" s="35" t="s">
        <v>38</v>
      </c>
      <c r="W12" s="35" t="s">
        <v>38</v>
      </c>
      <c r="X12" s="33">
        <v>7.698464896049197</v>
      </c>
      <c r="Y12" s="33">
        <v>13.340323339880985</v>
      </c>
      <c r="Z12" s="33">
        <v>0.66435074249642856</v>
      </c>
      <c r="AA12" s="182" t="s">
        <v>121</v>
      </c>
      <c r="AB12" s="49"/>
    </row>
    <row r="13" spans="1:28" ht="12.75" customHeight="1">
      <c r="A13" s="282">
        <v>2004</v>
      </c>
      <c r="B13" s="32">
        <v>490</v>
      </c>
      <c r="C13" s="32">
        <v>808</v>
      </c>
      <c r="D13" s="33">
        <v>57.340956184002877</v>
      </c>
      <c r="E13" s="33">
        <v>51.633947675142331</v>
      </c>
      <c r="F13" s="35" t="s">
        <v>38</v>
      </c>
      <c r="G13" s="35" t="s">
        <v>38</v>
      </c>
      <c r="H13" s="33">
        <v>51.547247148576211</v>
      </c>
      <c r="I13" s="33">
        <v>56.272004477033789</v>
      </c>
      <c r="J13" s="35" t="s">
        <v>38</v>
      </c>
      <c r="K13" s="35" t="s">
        <v>38</v>
      </c>
      <c r="L13" s="35" t="s">
        <v>38</v>
      </c>
      <c r="M13" s="35" t="s">
        <v>38</v>
      </c>
      <c r="N13" s="35" t="s">
        <v>38</v>
      </c>
      <c r="O13" s="35" t="s">
        <v>38</v>
      </c>
      <c r="P13" s="35" t="s">
        <v>38</v>
      </c>
      <c r="Q13" s="35" t="s">
        <v>38</v>
      </c>
      <c r="R13" s="35" t="s">
        <v>38</v>
      </c>
      <c r="S13" s="35" t="s">
        <v>38</v>
      </c>
      <c r="T13" s="35" t="s">
        <v>38</v>
      </c>
      <c r="U13" s="35" t="s">
        <v>38</v>
      </c>
      <c r="V13" s="33">
        <v>25.517095178193195</v>
      </c>
      <c r="W13" s="33">
        <v>39.194063033143607</v>
      </c>
      <c r="X13" s="35" t="s">
        <v>38</v>
      </c>
      <c r="Y13" s="35" t="s">
        <v>38</v>
      </c>
      <c r="Z13" s="33">
        <v>2.5262412426601344</v>
      </c>
      <c r="AA13" s="33">
        <v>0.48423242154719087</v>
      </c>
      <c r="AB13" s="49"/>
    </row>
    <row r="14" spans="1:28" ht="12.75" customHeight="1">
      <c r="A14" s="282">
        <v>2005</v>
      </c>
      <c r="B14" s="32">
        <v>507</v>
      </c>
      <c r="C14" s="32">
        <v>781</v>
      </c>
      <c r="D14" s="33">
        <v>56.659710026588229</v>
      </c>
      <c r="E14" s="33">
        <v>52.495677481257616</v>
      </c>
      <c r="F14" s="35" t="s">
        <v>38</v>
      </c>
      <c r="G14" s="35" t="s">
        <v>38</v>
      </c>
      <c r="H14" s="33">
        <v>47.078005322184211</v>
      </c>
      <c r="I14" s="33">
        <v>56.071595219336871</v>
      </c>
      <c r="J14" s="35" t="s">
        <v>38</v>
      </c>
      <c r="K14" s="35" t="s">
        <v>38</v>
      </c>
      <c r="L14" s="35" t="s">
        <v>38</v>
      </c>
      <c r="M14" s="35" t="s">
        <v>38</v>
      </c>
      <c r="N14" s="33">
        <v>5.008410255637826</v>
      </c>
      <c r="O14" s="33">
        <v>11.017827380445468</v>
      </c>
      <c r="P14" s="35" t="s">
        <v>38</v>
      </c>
      <c r="Q14" s="35" t="s">
        <v>38</v>
      </c>
      <c r="R14" s="35" t="s">
        <v>38</v>
      </c>
      <c r="S14" s="35" t="s">
        <v>38</v>
      </c>
      <c r="T14" s="35" t="s">
        <v>38</v>
      </c>
      <c r="U14" s="35" t="s">
        <v>38</v>
      </c>
      <c r="V14" s="33">
        <v>19.764092849965692</v>
      </c>
      <c r="W14" s="33">
        <v>36.258402909336873</v>
      </c>
      <c r="X14" s="35" t="s">
        <v>38</v>
      </c>
      <c r="Y14" s="35" t="s">
        <v>38</v>
      </c>
      <c r="Z14" s="33">
        <v>0.1426792059264933</v>
      </c>
      <c r="AA14" s="33">
        <v>0.44686672180255643</v>
      </c>
      <c r="AB14" s="49"/>
    </row>
    <row r="15" spans="1:28" ht="12.75" customHeight="1">
      <c r="A15" s="282">
        <v>2006</v>
      </c>
      <c r="B15" s="32">
        <v>485</v>
      </c>
      <c r="C15" s="32">
        <v>649</v>
      </c>
      <c r="D15" s="33">
        <v>54.393930287353264</v>
      </c>
      <c r="E15" s="33">
        <v>45.967424680028365</v>
      </c>
      <c r="F15" s="35" t="s">
        <v>38</v>
      </c>
      <c r="G15" s="35" t="s">
        <v>38</v>
      </c>
      <c r="H15" s="33">
        <v>47.295740727630651</v>
      </c>
      <c r="I15" s="33">
        <v>59.147388237091278</v>
      </c>
      <c r="J15" s="35" t="s">
        <v>38</v>
      </c>
      <c r="K15" s="35" t="s">
        <v>38</v>
      </c>
      <c r="L15" s="35" t="s">
        <v>38</v>
      </c>
      <c r="M15" s="35" t="s">
        <v>38</v>
      </c>
      <c r="N15" s="33">
        <v>6.9616730194663203</v>
      </c>
      <c r="O15" s="33">
        <v>10.971674698234775</v>
      </c>
      <c r="P15" s="35" t="s">
        <v>38</v>
      </c>
      <c r="Q15" s="35" t="s">
        <v>38</v>
      </c>
      <c r="R15" s="35" t="s">
        <v>38</v>
      </c>
      <c r="S15" s="35" t="s">
        <v>38</v>
      </c>
      <c r="T15" s="35" t="s">
        <v>38</v>
      </c>
      <c r="U15" s="35" t="s">
        <v>38</v>
      </c>
      <c r="V15" s="33">
        <v>19.286394706165176</v>
      </c>
      <c r="W15" s="33">
        <v>33.528440673243523</v>
      </c>
      <c r="X15" s="35" t="s">
        <v>38</v>
      </c>
      <c r="Y15" s="35" t="s">
        <v>38</v>
      </c>
      <c r="Z15" s="33">
        <v>1.8346844035160241</v>
      </c>
      <c r="AA15" s="33">
        <v>0.32928237252953091</v>
      </c>
      <c r="AB15" s="49"/>
    </row>
    <row r="16" spans="1:28" ht="12.75" customHeight="1">
      <c r="A16" s="282">
        <v>2007</v>
      </c>
      <c r="B16" s="32">
        <v>552</v>
      </c>
      <c r="C16" s="32">
        <v>752</v>
      </c>
      <c r="D16" s="33">
        <v>47.168675675795392</v>
      </c>
      <c r="E16" s="33">
        <v>40.474406322756728</v>
      </c>
      <c r="F16" s="35" t="s">
        <v>38</v>
      </c>
      <c r="G16" s="35" t="s">
        <v>38</v>
      </c>
      <c r="H16" s="33">
        <v>53.996060485728449</v>
      </c>
      <c r="I16" s="33">
        <v>69.402369384051951</v>
      </c>
      <c r="J16" s="35" t="s">
        <v>38</v>
      </c>
      <c r="K16" s="35" t="s">
        <v>38</v>
      </c>
      <c r="L16" s="35" t="s">
        <v>38</v>
      </c>
      <c r="M16" s="35" t="s">
        <v>38</v>
      </c>
      <c r="N16" s="33">
        <v>5.2559352195839635</v>
      </c>
      <c r="O16" s="33">
        <v>7.4984239617849449</v>
      </c>
      <c r="P16" s="35" t="s">
        <v>38</v>
      </c>
      <c r="Q16" s="35" t="s">
        <v>38</v>
      </c>
      <c r="R16" s="33">
        <v>5.1088803751350431</v>
      </c>
      <c r="S16" s="33">
        <v>7.925315561338647</v>
      </c>
      <c r="T16" s="35" t="s">
        <v>38</v>
      </c>
      <c r="U16" s="35" t="s">
        <v>38</v>
      </c>
      <c r="V16" s="33">
        <v>17.298939201880003</v>
      </c>
      <c r="W16" s="33">
        <v>24.673272926450746</v>
      </c>
      <c r="X16" s="35" t="s">
        <v>38</v>
      </c>
      <c r="Y16" s="35" t="s">
        <v>38</v>
      </c>
      <c r="Z16" s="33">
        <v>1.5617862652108991</v>
      </c>
      <c r="AA16" s="33">
        <v>0.76951953422930486</v>
      </c>
      <c r="AB16" s="49"/>
    </row>
    <row r="17" spans="1:28" ht="12.75" customHeight="1">
      <c r="A17" s="282">
        <v>2008</v>
      </c>
      <c r="B17" s="32">
        <v>542</v>
      </c>
      <c r="C17" s="32">
        <v>670</v>
      </c>
      <c r="D17" s="33">
        <v>47.372677491683049</v>
      </c>
      <c r="E17" s="33">
        <v>39.154257632822883</v>
      </c>
      <c r="F17" s="35" t="s">
        <v>38</v>
      </c>
      <c r="G17" s="35" t="s">
        <v>38</v>
      </c>
      <c r="H17" s="33">
        <v>56.946557197136883</v>
      </c>
      <c r="I17" s="33">
        <v>69.229077937080461</v>
      </c>
      <c r="J17" s="35" t="s">
        <v>38</v>
      </c>
      <c r="K17" s="35" t="s">
        <v>38</v>
      </c>
      <c r="L17" s="35" t="s">
        <v>38</v>
      </c>
      <c r="M17" s="35" t="s">
        <v>38</v>
      </c>
      <c r="N17" s="33">
        <v>3.9662860398163962</v>
      </c>
      <c r="O17" s="33">
        <v>7.0951481642106211</v>
      </c>
      <c r="P17" s="35" t="s">
        <v>38</v>
      </c>
      <c r="Q17" s="35" t="s">
        <v>38</v>
      </c>
      <c r="R17" s="33">
        <v>6.6609387972937864</v>
      </c>
      <c r="S17" s="33">
        <v>6.2525495013887999</v>
      </c>
      <c r="T17" s="35" t="s">
        <v>38</v>
      </c>
      <c r="U17" s="35" t="s">
        <v>38</v>
      </c>
      <c r="V17" s="33">
        <v>17.006937793942217</v>
      </c>
      <c r="W17" s="33">
        <v>26.686765499065817</v>
      </c>
      <c r="X17" s="35" t="s">
        <v>38</v>
      </c>
      <c r="Y17" s="35" t="s">
        <v>38</v>
      </c>
      <c r="Z17" s="33">
        <v>0.61684867494207585</v>
      </c>
      <c r="AA17" s="33">
        <v>0.75391146273262721</v>
      </c>
      <c r="AB17" s="49"/>
    </row>
    <row r="18" spans="1:28" ht="12.75" customHeight="1">
      <c r="A18" s="282">
        <v>2009</v>
      </c>
      <c r="B18" s="32">
        <v>605</v>
      </c>
      <c r="C18" s="32">
        <v>795</v>
      </c>
      <c r="D18" s="33">
        <v>45.566386855502614</v>
      </c>
      <c r="E18" s="33">
        <v>35.333489640454403</v>
      </c>
      <c r="F18" s="35" t="s">
        <v>38</v>
      </c>
      <c r="G18" s="35" t="s">
        <v>38</v>
      </c>
      <c r="H18" s="33">
        <v>57.835217779593584</v>
      </c>
      <c r="I18" s="33">
        <v>67.863390175916649</v>
      </c>
      <c r="J18" s="35" t="s">
        <v>38</v>
      </c>
      <c r="K18" s="35" t="s">
        <v>38</v>
      </c>
      <c r="L18" s="35" t="s">
        <v>38</v>
      </c>
      <c r="M18" s="35" t="s">
        <v>38</v>
      </c>
      <c r="N18" s="33">
        <v>5.1103433381562819</v>
      </c>
      <c r="O18" s="33">
        <v>7.2393975489207048</v>
      </c>
      <c r="P18" s="35" t="s">
        <v>38</v>
      </c>
      <c r="Q18" s="35" t="s">
        <v>38</v>
      </c>
      <c r="R18" s="33">
        <v>7.9640814761830523</v>
      </c>
      <c r="S18" s="33">
        <v>8.4821721461285779</v>
      </c>
      <c r="T18" s="35" t="s">
        <v>38</v>
      </c>
      <c r="U18" s="35" t="s">
        <v>38</v>
      </c>
      <c r="V18" s="33">
        <v>22.580371226748703</v>
      </c>
      <c r="W18" s="33">
        <v>27.142408413951102</v>
      </c>
      <c r="X18" s="35" t="s">
        <v>38</v>
      </c>
      <c r="Y18" s="35" t="s">
        <v>38</v>
      </c>
      <c r="Z18" s="33">
        <v>0.9235452713342075</v>
      </c>
      <c r="AA18" s="33">
        <v>1.1550602866594948</v>
      </c>
      <c r="AB18" s="49"/>
    </row>
    <row r="19" spans="1:28" ht="12.75" customHeight="1">
      <c r="A19" s="282">
        <v>2010</v>
      </c>
      <c r="B19" s="32">
        <v>517</v>
      </c>
      <c r="C19" s="32">
        <v>708</v>
      </c>
      <c r="D19" s="33">
        <v>41.652237760934277</v>
      </c>
      <c r="E19" s="33">
        <v>35.641245380440019</v>
      </c>
      <c r="F19" s="35" t="s">
        <v>38</v>
      </c>
      <c r="G19" s="35" t="s">
        <v>38</v>
      </c>
      <c r="H19" s="33">
        <v>56.228216920509908</v>
      </c>
      <c r="I19" s="33">
        <v>69.128345108153511</v>
      </c>
      <c r="J19" s="35" t="s">
        <v>38</v>
      </c>
      <c r="K19" s="35" t="s">
        <v>38</v>
      </c>
      <c r="L19" s="35" t="s">
        <v>38</v>
      </c>
      <c r="M19" s="35" t="s">
        <v>38</v>
      </c>
      <c r="N19" s="33">
        <v>6.0027816839759929</v>
      </c>
      <c r="O19" s="33">
        <v>9.8177329788350836</v>
      </c>
      <c r="P19" s="35" t="s">
        <v>38</v>
      </c>
      <c r="Q19" s="35" t="s">
        <v>38</v>
      </c>
      <c r="R19" s="33">
        <v>9.1598903266731195</v>
      </c>
      <c r="S19" s="33">
        <v>7.4197414631704985</v>
      </c>
      <c r="T19" s="35" t="s">
        <v>38</v>
      </c>
      <c r="U19" s="35" t="s">
        <v>38</v>
      </c>
      <c r="V19" s="33">
        <v>25.138745818591808</v>
      </c>
      <c r="W19" s="33">
        <v>30.67780994409458</v>
      </c>
      <c r="X19" s="35" t="s">
        <v>38</v>
      </c>
      <c r="Y19" s="35" t="s">
        <v>38</v>
      </c>
      <c r="Z19" s="33">
        <v>2.1414598624649521</v>
      </c>
      <c r="AA19" s="33">
        <v>0.87930478660904388</v>
      </c>
      <c r="AB19" s="49"/>
    </row>
    <row r="20" spans="1:28" ht="12.75" customHeight="1">
      <c r="A20" s="282">
        <v>2011</v>
      </c>
      <c r="B20" s="32">
        <v>462</v>
      </c>
      <c r="C20" s="32">
        <v>621</v>
      </c>
      <c r="D20" s="33">
        <v>37.527751816800297</v>
      </c>
      <c r="E20" s="33">
        <v>33.423865570967529</v>
      </c>
      <c r="F20" s="35" t="s">
        <v>38</v>
      </c>
      <c r="G20" s="35" t="s">
        <v>38</v>
      </c>
      <c r="H20" s="33">
        <v>60.08512769254606</v>
      </c>
      <c r="I20" s="33">
        <v>70.394270949284405</v>
      </c>
      <c r="J20" s="35" t="s">
        <v>38</v>
      </c>
      <c r="K20" s="35" t="s">
        <v>38</v>
      </c>
      <c r="L20" s="35" t="s">
        <v>38</v>
      </c>
      <c r="M20" s="35" t="s">
        <v>38</v>
      </c>
      <c r="N20" s="33">
        <v>5.0689364000218822</v>
      </c>
      <c r="O20" s="33">
        <v>7.7181060743679835</v>
      </c>
      <c r="P20" s="35" t="s">
        <v>38</v>
      </c>
      <c r="Q20" s="35" t="s">
        <v>38</v>
      </c>
      <c r="R20" s="33">
        <v>8.1447373698093912</v>
      </c>
      <c r="S20" s="33">
        <v>9.2167191791902798</v>
      </c>
      <c r="T20" s="35" t="s">
        <v>38</v>
      </c>
      <c r="U20" s="35" t="s">
        <v>38</v>
      </c>
      <c r="V20" s="33">
        <v>22.598676017911661</v>
      </c>
      <c r="W20" s="33">
        <v>28.45524213365011</v>
      </c>
      <c r="X20" s="35" t="s">
        <v>38</v>
      </c>
      <c r="Y20" s="35" t="s">
        <v>38</v>
      </c>
      <c r="Z20" s="33">
        <v>1.3097664529608941</v>
      </c>
      <c r="AA20" s="33">
        <v>1.0441203858600525</v>
      </c>
      <c r="AB20" s="49"/>
    </row>
    <row r="21" spans="1:28" ht="12.75" customHeight="1">
      <c r="A21" s="282" t="s">
        <v>92</v>
      </c>
      <c r="B21" s="32">
        <v>392</v>
      </c>
      <c r="C21" s="32">
        <v>531</v>
      </c>
      <c r="D21" s="33">
        <v>38.005692839049246</v>
      </c>
      <c r="E21" s="33">
        <v>30.277732384509733</v>
      </c>
      <c r="F21" s="35" t="s">
        <v>38</v>
      </c>
      <c r="G21" s="35" t="s">
        <v>38</v>
      </c>
      <c r="H21" s="33">
        <v>58.965434589585072</v>
      </c>
      <c r="I21" s="33">
        <v>72.968263208909974</v>
      </c>
      <c r="J21" s="35" t="s">
        <v>38</v>
      </c>
      <c r="K21" s="35" t="s">
        <v>38</v>
      </c>
      <c r="L21" s="35" t="s">
        <v>38</v>
      </c>
      <c r="M21" s="35" t="s">
        <v>38</v>
      </c>
      <c r="N21" s="33">
        <v>6.9788282899036798</v>
      </c>
      <c r="O21" s="33">
        <v>6.989830447876856</v>
      </c>
      <c r="P21" s="35" t="s">
        <v>38</v>
      </c>
      <c r="Q21" s="35" t="s">
        <v>38</v>
      </c>
      <c r="R21" s="33">
        <v>7.4756734474824311</v>
      </c>
      <c r="S21" s="33">
        <v>7.0438265169664307</v>
      </c>
      <c r="T21" s="35" t="s">
        <v>38</v>
      </c>
      <c r="U21" s="35" t="s">
        <v>38</v>
      </c>
      <c r="V21" s="33">
        <v>22.231675909868123</v>
      </c>
      <c r="W21" s="33">
        <v>27.881398996311756</v>
      </c>
      <c r="X21" s="35" t="s">
        <v>38</v>
      </c>
      <c r="Y21" s="35" t="s">
        <v>38</v>
      </c>
      <c r="Z21" s="33">
        <v>3.3536496663605448</v>
      </c>
      <c r="AA21" s="33">
        <v>2.0512977096800591</v>
      </c>
      <c r="AB21" s="49"/>
    </row>
    <row r="22" spans="1:28" ht="12.75" customHeight="1">
      <c r="A22" s="282" t="s">
        <v>93</v>
      </c>
      <c r="B22" s="32">
        <v>334</v>
      </c>
      <c r="C22" s="32">
        <v>447</v>
      </c>
      <c r="D22" s="33">
        <v>37.667909870413332</v>
      </c>
      <c r="E22" s="33">
        <v>25.782349734807973</v>
      </c>
      <c r="F22" s="35" t="s">
        <v>38</v>
      </c>
      <c r="G22" s="35" t="s">
        <v>38</v>
      </c>
      <c r="H22" s="33">
        <v>53.033104768756203</v>
      </c>
      <c r="I22" s="33">
        <v>69.26285600054419</v>
      </c>
      <c r="J22" s="35" t="s">
        <v>38</v>
      </c>
      <c r="K22" s="35" t="s">
        <v>38</v>
      </c>
      <c r="L22" s="35" t="s">
        <v>38</v>
      </c>
      <c r="M22" s="35" t="s">
        <v>38</v>
      </c>
      <c r="N22" s="33">
        <v>5.3954279691501359</v>
      </c>
      <c r="O22" s="33">
        <v>3.5117255497266298</v>
      </c>
      <c r="P22" s="35" t="s">
        <v>38</v>
      </c>
      <c r="Q22" s="35" t="s">
        <v>38</v>
      </c>
      <c r="R22" s="33">
        <v>6.8810406917780256</v>
      </c>
      <c r="S22" s="33">
        <v>5.6273451459583841</v>
      </c>
      <c r="T22" s="35" t="s">
        <v>38</v>
      </c>
      <c r="U22" s="35" t="s">
        <v>38</v>
      </c>
      <c r="V22" s="33">
        <v>22.701969747268155</v>
      </c>
      <c r="W22" s="33">
        <v>20.518227489635507</v>
      </c>
      <c r="X22" s="35" t="s">
        <v>38</v>
      </c>
      <c r="Y22" s="35" t="s">
        <v>38</v>
      </c>
      <c r="Z22" s="33">
        <v>2.5942145433445729</v>
      </c>
      <c r="AA22" s="33">
        <v>2.1197234710678949</v>
      </c>
    </row>
    <row r="23" spans="1:28" ht="12.75" customHeight="1">
      <c r="A23" s="282">
        <v>2013</v>
      </c>
      <c r="B23" s="32">
        <v>296</v>
      </c>
      <c r="C23" s="32">
        <v>420</v>
      </c>
      <c r="D23" s="33">
        <v>39.496160548489698</v>
      </c>
      <c r="E23" s="33">
        <v>23.064972573878379</v>
      </c>
      <c r="F23" s="35" t="s">
        <v>38</v>
      </c>
      <c r="G23" s="35" t="s">
        <v>38</v>
      </c>
      <c r="H23" s="33">
        <v>48.701562671806478</v>
      </c>
      <c r="I23" s="33">
        <v>71.040408362543602</v>
      </c>
      <c r="J23" s="35" t="s">
        <v>38</v>
      </c>
      <c r="K23" s="35" t="s">
        <v>38</v>
      </c>
      <c r="L23" s="35" t="s">
        <v>38</v>
      </c>
      <c r="M23" s="35" t="s">
        <v>38</v>
      </c>
      <c r="N23" s="33">
        <v>3.9531465155394936</v>
      </c>
      <c r="O23" s="33">
        <v>4.3330588847187883</v>
      </c>
      <c r="P23" s="35" t="s">
        <v>38</v>
      </c>
      <c r="Q23" s="35" t="s">
        <v>38</v>
      </c>
      <c r="R23" s="33">
        <v>10.27662903987804</v>
      </c>
      <c r="S23" s="33">
        <v>5.9977984905703527</v>
      </c>
      <c r="T23" s="35" t="s">
        <v>38</v>
      </c>
      <c r="U23" s="35" t="s">
        <v>38</v>
      </c>
      <c r="V23" s="33">
        <v>18.331694165053854</v>
      </c>
      <c r="W23" s="33">
        <v>22.902643521996598</v>
      </c>
      <c r="X23" s="35" t="s">
        <v>38</v>
      </c>
      <c r="Y23" s="35" t="s">
        <v>38</v>
      </c>
      <c r="Z23" s="33">
        <v>2.6776522895045956</v>
      </c>
      <c r="AA23" s="33">
        <v>1.3715184688904387</v>
      </c>
    </row>
    <row r="24" spans="1:28" ht="12.75" customHeight="1">
      <c r="A24" s="105">
        <v>2014</v>
      </c>
      <c r="B24" s="651">
        <v>296</v>
      </c>
      <c r="C24" s="651">
        <v>386</v>
      </c>
      <c r="D24" s="300">
        <v>37.789907839938579</v>
      </c>
      <c r="E24" s="300">
        <v>26.168897910301432</v>
      </c>
      <c r="F24" s="102" t="s">
        <v>38</v>
      </c>
      <c r="G24" s="102" t="s">
        <v>38</v>
      </c>
      <c r="H24" s="300">
        <v>47.796160684818979</v>
      </c>
      <c r="I24" s="300">
        <v>66.250111902806907</v>
      </c>
      <c r="J24" s="102" t="s">
        <v>38</v>
      </c>
      <c r="K24" s="102" t="s">
        <v>38</v>
      </c>
      <c r="L24" s="102" t="s">
        <v>38</v>
      </c>
      <c r="M24" s="102" t="s">
        <v>38</v>
      </c>
      <c r="N24" s="300">
        <v>1.8867478052184417</v>
      </c>
      <c r="O24" s="300">
        <v>5.1051893941115551</v>
      </c>
      <c r="P24" s="102" t="s">
        <v>38</v>
      </c>
      <c r="Q24" s="102" t="s">
        <v>38</v>
      </c>
      <c r="R24" s="300">
        <v>9.0284058192243428</v>
      </c>
      <c r="S24" s="300">
        <v>7.9094975163489583</v>
      </c>
      <c r="T24" s="102" t="s">
        <v>38</v>
      </c>
      <c r="U24" s="102" t="s">
        <v>38</v>
      </c>
      <c r="V24" s="300">
        <v>22.180995409006073</v>
      </c>
      <c r="W24" s="300">
        <v>25.316375147192222</v>
      </c>
      <c r="X24" s="102" t="s">
        <v>38</v>
      </c>
      <c r="Y24" s="102" t="s">
        <v>38</v>
      </c>
      <c r="Z24" s="300">
        <v>2.0088850839697048</v>
      </c>
      <c r="AA24" s="300">
        <v>0.73699982456593605</v>
      </c>
    </row>
    <row r="25" spans="1:28">
      <c r="A25" s="105">
        <v>2015</v>
      </c>
      <c r="B25" s="651">
        <v>246</v>
      </c>
      <c r="C25" s="651">
        <v>357</v>
      </c>
      <c r="D25" s="300">
        <v>35.729470106695885</v>
      </c>
      <c r="E25" s="300">
        <v>25.226100324939861</v>
      </c>
      <c r="F25" s="102" t="s">
        <v>38</v>
      </c>
      <c r="G25" s="102" t="s">
        <v>38</v>
      </c>
      <c r="H25" s="300">
        <v>49.11358080744882</v>
      </c>
      <c r="I25" s="300">
        <v>61.476546655939934</v>
      </c>
      <c r="J25" s="102" t="s">
        <v>38</v>
      </c>
      <c r="K25" s="102" t="s">
        <v>38</v>
      </c>
      <c r="L25" s="102" t="s">
        <v>38</v>
      </c>
      <c r="M25" s="102" t="s">
        <v>38</v>
      </c>
      <c r="N25" s="300">
        <v>5.3214814082221267</v>
      </c>
      <c r="O25" s="300">
        <v>3.3535482525788698</v>
      </c>
      <c r="P25" s="102" t="s">
        <v>38</v>
      </c>
      <c r="Q25" s="102" t="s">
        <v>38</v>
      </c>
      <c r="R25" s="300">
        <v>11.01060846888211</v>
      </c>
      <c r="S25" s="300">
        <v>8.6024323883563429</v>
      </c>
      <c r="T25" s="102" t="s">
        <v>38</v>
      </c>
      <c r="U25" s="102" t="s">
        <v>38</v>
      </c>
      <c r="V25" s="300">
        <v>22.987595366236242</v>
      </c>
      <c r="W25" s="300">
        <v>24.500770065908327</v>
      </c>
      <c r="X25" s="102" t="s">
        <v>38</v>
      </c>
      <c r="Y25" s="102" t="s">
        <v>38</v>
      </c>
      <c r="Z25" s="300">
        <v>2.3134792318207009</v>
      </c>
      <c r="AA25" s="300">
        <v>2.912217684695324</v>
      </c>
    </row>
    <row r="26" spans="1:28" s="444" customFormat="1">
      <c r="A26" s="105">
        <v>2016</v>
      </c>
      <c r="B26" s="651">
        <v>195</v>
      </c>
      <c r="C26" s="651">
        <v>282</v>
      </c>
      <c r="D26" s="300">
        <v>27.2740380849255</v>
      </c>
      <c r="E26" s="300">
        <v>29.6920029046609</v>
      </c>
      <c r="F26" s="102" t="s">
        <v>38</v>
      </c>
      <c r="G26" s="102" t="s">
        <v>38</v>
      </c>
      <c r="H26" s="300">
        <v>56.028589239816803</v>
      </c>
      <c r="I26" s="300">
        <v>70.008756586431602</v>
      </c>
      <c r="J26" s="102" t="s">
        <v>38</v>
      </c>
      <c r="K26" s="102" t="s">
        <v>38</v>
      </c>
      <c r="L26" s="102" t="s">
        <v>38</v>
      </c>
      <c r="M26" s="102" t="s">
        <v>38</v>
      </c>
      <c r="N26" s="300">
        <v>2.5793837162451299</v>
      </c>
      <c r="O26" s="300">
        <v>3.6544568402144502</v>
      </c>
      <c r="P26" s="102" t="s">
        <v>38</v>
      </c>
      <c r="Q26" s="102" t="s">
        <v>38</v>
      </c>
      <c r="R26" s="300">
        <v>6.4181882432050301</v>
      </c>
      <c r="S26" s="300">
        <v>6.9541014050730903</v>
      </c>
      <c r="T26" s="102" t="s">
        <v>38</v>
      </c>
      <c r="U26" s="102" t="s">
        <v>38</v>
      </c>
      <c r="V26" s="300">
        <v>30.351107115034601</v>
      </c>
      <c r="W26" s="300">
        <v>22.488646846190601</v>
      </c>
      <c r="X26" s="102" t="s">
        <v>38</v>
      </c>
      <c r="Y26" s="102" t="s">
        <v>38</v>
      </c>
      <c r="Z26" s="300">
        <v>2.57315374798279</v>
      </c>
      <c r="AA26" s="300">
        <v>0.45119142191814499</v>
      </c>
      <c r="AB26" s="655"/>
    </row>
    <row r="27" spans="1:28" s="42" customFormat="1" ht="6" customHeight="1">
      <c r="A27" s="274" t="s">
        <v>40</v>
      </c>
      <c r="B27" s="273"/>
      <c r="C27" s="273"/>
      <c r="D27" s="273"/>
      <c r="E27" s="273"/>
      <c r="F27" s="273"/>
      <c r="G27" s="273"/>
      <c r="H27" s="273"/>
      <c r="I27" s="273"/>
      <c r="J27" s="273"/>
      <c r="K27" s="272"/>
      <c r="L27" s="652"/>
      <c r="M27" s="652"/>
      <c r="N27" s="652"/>
      <c r="O27" s="652"/>
      <c r="P27" s="652"/>
      <c r="Q27" s="652"/>
      <c r="R27" s="652"/>
      <c r="S27" s="652"/>
      <c r="T27" s="652"/>
      <c r="U27" s="652"/>
      <c r="V27" s="652"/>
      <c r="W27" s="652"/>
      <c r="X27" s="652"/>
      <c r="Y27" s="652"/>
      <c r="Z27" s="652"/>
      <c r="AA27" s="652"/>
    </row>
    <row r="28" spans="1:28">
      <c r="A28" s="806" t="s">
        <v>315</v>
      </c>
      <c r="B28" s="854"/>
      <c r="C28" s="854"/>
      <c r="D28" s="854"/>
      <c r="E28" s="854"/>
      <c r="F28" s="854"/>
      <c r="G28" s="854"/>
      <c r="H28" s="854"/>
      <c r="I28" s="854"/>
      <c r="J28" s="854"/>
      <c r="K28" s="854"/>
      <c r="L28" s="854"/>
      <c r="M28" s="854"/>
      <c r="N28" s="855"/>
      <c r="O28" s="855"/>
      <c r="P28" s="855"/>
      <c r="Q28" s="855"/>
      <c r="R28" s="855"/>
      <c r="S28" s="855"/>
      <c r="T28" s="855"/>
      <c r="U28" s="855"/>
      <c r="V28" s="855"/>
      <c r="W28" s="855"/>
      <c r="X28" s="855"/>
      <c r="Y28" s="855"/>
      <c r="Z28" s="855"/>
      <c r="AA28" s="855"/>
    </row>
    <row r="29" spans="1:28">
      <c r="A29" s="855"/>
      <c r="B29" s="855"/>
      <c r="C29" s="855"/>
      <c r="D29" s="855"/>
      <c r="E29" s="855"/>
      <c r="F29" s="855"/>
      <c r="G29" s="855"/>
      <c r="H29" s="855"/>
      <c r="I29" s="855"/>
      <c r="J29" s="855"/>
      <c r="K29" s="855"/>
      <c r="L29" s="855"/>
      <c r="M29" s="855"/>
      <c r="N29" s="855"/>
      <c r="O29" s="855"/>
      <c r="P29" s="855"/>
      <c r="Q29" s="855"/>
      <c r="R29" s="855"/>
      <c r="S29" s="855"/>
      <c r="T29" s="855"/>
      <c r="U29" s="855"/>
      <c r="V29" s="855"/>
      <c r="W29" s="855"/>
      <c r="X29" s="855"/>
      <c r="Y29" s="855"/>
      <c r="Z29" s="855"/>
      <c r="AA29" s="855"/>
    </row>
    <row r="30" spans="1:28" ht="5.25" customHeight="1">
      <c r="A30" s="653"/>
      <c r="B30" s="653"/>
      <c r="C30" s="653"/>
      <c r="D30" s="653"/>
      <c r="E30" s="653"/>
      <c r="F30" s="653"/>
      <c r="G30" s="653"/>
      <c r="H30" s="653"/>
      <c r="I30" s="653"/>
      <c r="J30" s="653"/>
      <c r="K30" s="653"/>
      <c r="L30" s="653"/>
      <c r="M30" s="653"/>
      <c r="N30" s="653"/>
      <c r="O30" s="653"/>
      <c r="P30" s="653"/>
      <c r="Q30" s="653"/>
      <c r="R30" s="653"/>
      <c r="S30" s="653"/>
      <c r="T30" s="653"/>
      <c r="U30" s="653"/>
      <c r="V30" s="653"/>
      <c r="W30" s="653"/>
      <c r="X30" s="653"/>
      <c r="Y30" s="653"/>
      <c r="Z30" s="653"/>
      <c r="AA30" s="653"/>
    </row>
    <row r="31" spans="1:28">
      <c r="A31" s="856" t="s">
        <v>200</v>
      </c>
      <c r="B31" s="856"/>
      <c r="C31" s="856"/>
      <c r="D31" s="856"/>
      <c r="E31" s="856"/>
      <c r="F31" s="856"/>
      <c r="G31" s="856"/>
      <c r="H31" s="856"/>
      <c r="I31" s="856"/>
      <c r="J31" s="856"/>
      <c r="K31" s="856"/>
      <c r="L31" s="856"/>
      <c r="M31" s="856"/>
      <c r="N31" s="856"/>
      <c r="O31" s="856"/>
      <c r="P31" s="856"/>
      <c r="Q31" s="856"/>
      <c r="R31" s="856"/>
      <c r="S31" s="856"/>
      <c r="T31" s="856"/>
      <c r="U31" s="856"/>
      <c r="V31" s="856"/>
      <c r="W31" s="856"/>
      <c r="X31" s="856"/>
      <c r="Y31" s="856"/>
      <c r="Z31" s="856"/>
      <c r="AA31" s="856"/>
    </row>
    <row r="35" spans="26:26">
      <c r="Z35" s="50"/>
    </row>
    <row r="36" spans="26:26">
      <c r="Z36" s="50"/>
    </row>
    <row r="37" spans="26:26">
      <c r="Z37" s="50"/>
    </row>
    <row r="38" spans="26:26">
      <c r="Z38" s="50"/>
    </row>
    <row r="39" spans="26:26">
      <c r="Z39" s="50"/>
    </row>
    <row r="40" spans="26:26">
      <c r="Z40" s="50"/>
    </row>
    <row r="41" spans="26:26">
      <c r="Z41" s="50"/>
    </row>
    <row r="42" spans="26:26">
      <c r="Z42" s="50"/>
    </row>
    <row r="43" spans="26:26">
      <c r="Z43" s="50"/>
    </row>
  </sheetData>
  <mergeCells count="18">
    <mergeCell ref="D1:H1"/>
    <mergeCell ref="K1:N1"/>
    <mergeCell ref="A2:AA2"/>
    <mergeCell ref="B3:C3"/>
    <mergeCell ref="D3:E3"/>
    <mergeCell ref="F3:G3"/>
    <mergeCell ref="H3:I3"/>
    <mergeCell ref="J3:K3"/>
    <mergeCell ref="L3:M3"/>
    <mergeCell ref="N3:O3"/>
    <mergeCell ref="P3:Q3"/>
    <mergeCell ref="R3:S3"/>
    <mergeCell ref="T3:U3"/>
    <mergeCell ref="V3:W3"/>
    <mergeCell ref="X3:Y3"/>
    <mergeCell ref="Z3:AA3"/>
    <mergeCell ref="A28:AA29"/>
    <mergeCell ref="A31:AA3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84"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P78"/>
  <sheetViews>
    <sheetView workbookViewId="0">
      <pane ySplit="4" topLeftCell="A5" activePane="bottomLeft" state="frozen"/>
      <selection activeCell="A17" sqref="A17:XFD18"/>
      <selection pane="bottomLeft" activeCell="R35" sqref="R35"/>
    </sheetView>
  </sheetViews>
  <sheetFormatPr defaultColWidth="9.140625" defaultRowHeight="12.75"/>
  <cols>
    <col min="1" max="1" width="6.7109375" style="20" customWidth="1"/>
    <col min="2" max="16" width="8.7109375" style="20" customWidth="1"/>
    <col min="17" max="16384" width="9.140625" style="20"/>
  </cols>
  <sheetData>
    <row r="1" spans="1:16" s="94" customFormat="1" ht="30" customHeight="1">
      <c r="A1" s="142"/>
      <c r="B1" s="286"/>
      <c r="C1" s="286"/>
      <c r="D1" s="857" t="s">
        <v>578</v>
      </c>
      <c r="E1" s="857"/>
      <c r="F1" s="857"/>
      <c r="G1" s="857"/>
      <c r="H1" s="744"/>
      <c r="I1" s="286"/>
      <c r="J1" s="286"/>
      <c r="K1" s="774" t="s">
        <v>354</v>
      </c>
      <c r="L1" s="775"/>
      <c r="M1" s="775"/>
      <c r="N1" s="817"/>
      <c r="O1"/>
    </row>
    <row r="2" spans="1:16" s="284" customFormat="1" ht="15" customHeight="1">
      <c r="A2" s="859" t="s">
        <v>450</v>
      </c>
      <c r="B2" s="859"/>
      <c r="C2" s="859"/>
      <c r="D2" s="859"/>
      <c r="E2" s="859"/>
      <c r="F2" s="859"/>
      <c r="G2" s="859"/>
      <c r="H2" s="859"/>
      <c r="I2" s="859"/>
      <c r="J2" s="859"/>
      <c r="K2" s="859"/>
      <c r="L2" s="859"/>
      <c r="M2" s="859"/>
      <c r="N2" s="859"/>
      <c r="O2" s="859"/>
    </row>
    <row r="3" spans="1:16" ht="30" customHeight="1">
      <c r="B3" s="779" t="s">
        <v>10</v>
      </c>
      <c r="C3" s="779"/>
      <c r="D3" s="779" t="s">
        <v>14</v>
      </c>
      <c r="E3" s="779"/>
      <c r="F3" s="779" t="s">
        <v>42</v>
      </c>
      <c r="G3" s="779"/>
      <c r="H3" s="779" t="s">
        <v>43</v>
      </c>
      <c r="I3" s="779"/>
      <c r="J3" s="779" t="s">
        <v>72</v>
      </c>
      <c r="K3" s="835"/>
      <c r="L3" s="860" t="s">
        <v>147</v>
      </c>
      <c r="M3" s="860"/>
      <c r="N3" s="779" t="s">
        <v>36</v>
      </c>
      <c r="O3" s="779"/>
    </row>
    <row r="4" spans="1:16" ht="15" customHeight="1">
      <c r="A4" s="20" t="s">
        <v>40</v>
      </c>
      <c r="B4" s="277" t="s">
        <v>29</v>
      </c>
      <c r="C4" s="277" t="s">
        <v>30</v>
      </c>
      <c r="D4" s="277" t="s">
        <v>29</v>
      </c>
      <c r="E4" s="277" t="s">
        <v>30</v>
      </c>
      <c r="F4" s="277" t="s">
        <v>29</v>
      </c>
      <c r="G4" s="277" t="s">
        <v>30</v>
      </c>
      <c r="H4" s="277" t="s">
        <v>29</v>
      </c>
      <c r="I4" s="277" t="s">
        <v>30</v>
      </c>
      <c r="J4" s="277" t="s">
        <v>29</v>
      </c>
      <c r="K4" s="277" t="s">
        <v>30</v>
      </c>
      <c r="L4" s="277" t="s">
        <v>29</v>
      </c>
      <c r="M4" s="277" t="s">
        <v>30</v>
      </c>
      <c r="N4" s="277" t="s">
        <v>29</v>
      </c>
      <c r="O4" s="277" t="s">
        <v>30</v>
      </c>
    </row>
    <row r="5" spans="1:16" ht="6" customHeight="1">
      <c r="A5" s="297"/>
      <c r="B5" s="382"/>
      <c r="C5" s="382"/>
      <c r="D5" s="383"/>
      <c r="E5" s="383"/>
      <c r="F5" s="383"/>
      <c r="G5" s="383"/>
      <c r="H5" s="383"/>
      <c r="I5" s="383"/>
      <c r="J5" s="383"/>
      <c r="K5" s="383"/>
      <c r="L5" s="383"/>
      <c r="M5" s="383"/>
      <c r="N5" s="383"/>
      <c r="O5" s="383"/>
    </row>
    <row r="6" spans="1:16" ht="12.75" customHeight="1">
      <c r="A6" s="371">
        <v>2012</v>
      </c>
      <c r="B6" s="32">
        <v>278</v>
      </c>
      <c r="C6" s="32">
        <v>428</v>
      </c>
      <c r="D6" s="33">
        <v>43.103658403100006</v>
      </c>
      <c r="E6" s="33">
        <v>28.444953131296693</v>
      </c>
      <c r="F6" s="33">
        <v>67.882301458364054</v>
      </c>
      <c r="G6" s="33">
        <v>82.37392421575413</v>
      </c>
      <c r="H6" s="33">
        <v>3.9366221388826985</v>
      </c>
      <c r="I6" s="33">
        <v>3.2456842991837318</v>
      </c>
      <c r="J6" s="33">
        <v>4.2326284460361272</v>
      </c>
      <c r="K6" s="33">
        <v>1.9416342171338832</v>
      </c>
      <c r="L6" s="33">
        <v>4.2808986561292484</v>
      </c>
      <c r="M6" s="33">
        <v>10.053049698779491</v>
      </c>
      <c r="N6" s="33">
        <v>0.89379940328849306</v>
      </c>
      <c r="O6" s="33">
        <v>0.61068970695858571</v>
      </c>
    </row>
    <row r="7" spans="1:16" ht="12.75" customHeight="1">
      <c r="A7" s="282">
        <v>2013</v>
      </c>
      <c r="B7" s="32">
        <v>344</v>
      </c>
      <c r="C7" s="32">
        <v>459</v>
      </c>
      <c r="D7" s="33">
        <v>39.950653609343675</v>
      </c>
      <c r="E7" s="33">
        <v>34.151796828099634</v>
      </c>
      <c r="F7" s="33">
        <v>68.622468169387759</v>
      </c>
      <c r="G7" s="33">
        <v>77.701219431949539</v>
      </c>
      <c r="H7" s="33">
        <v>3.0455066666659016</v>
      </c>
      <c r="I7" s="33">
        <v>3.7325931131738419</v>
      </c>
      <c r="J7" s="33">
        <v>3.8419786625844852</v>
      </c>
      <c r="K7" s="33">
        <v>1.2241528669845685</v>
      </c>
      <c r="L7" s="33">
        <v>5.4221495243323483</v>
      </c>
      <c r="M7" s="33">
        <v>10.126218470023458</v>
      </c>
      <c r="N7" s="33">
        <v>0.89682506328071687</v>
      </c>
      <c r="O7" s="33">
        <v>0.74184406323198859</v>
      </c>
    </row>
    <row r="8" spans="1:16" ht="12.75" customHeight="1">
      <c r="A8" s="282">
        <v>2014</v>
      </c>
      <c r="B8" s="32">
        <v>329</v>
      </c>
      <c r="C8" s="32">
        <v>349</v>
      </c>
      <c r="D8" s="33">
        <v>41.122826414215432</v>
      </c>
      <c r="E8" s="33">
        <v>36.314382961937689</v>
      </c>
      <c r="F8" s="33">
        <v>67.174640723053798</v>
      </c>
      <c r="G8" s="33">
        <v>78.314474931572065</v>
      </c>
      <c r="H8" s="33">
        <v>2.7383548684094485</v>
      </c>
      <c r="I8" s="33">
        <v>4.0662496061477524</v>
      </c>
      <c r="J8" s="33">
        <v>4.5017686310073834</v>
      </c>
      <c r="K8" s="33">
        <v>1.6073361713122605</v>
      </c>
      <c r="L8" s="33">
        <v>8.7919344660912362</v>
      </c>
      <c r="M8" s="33">
        <v>10.838021908437021</v>
      </c>
      <c r="N8" s="33">
        <v>0.45322694063923463</v>
      </c>
      <c r="O8" s="33">
        <v>0.85471270595617443</v>
      </c>
    </row>
    <row r="9" spans="1:16">
      <c r="A9" s="626">
        <v>2015</v>
      </c>
      <c r="B9" s="32">
        <v>327</v>
      </c>
      <c r="C9" s="32">
        <v>383</v>
      </c>
      <c r="D9" s="33">
        <v>46.774496190867303</v>
      </c>
      <c r="E9" s="33">
        <v>31.949917899406792</v>
      </c>
      <c r="F9" s="33">
        <v>57.548140038001947</v>
      </c>
      <c r="G9" s="33">
        <v>80.242738073812632</v>
      </c>
      <c r="H9" s="33">
        <v>1.7115716334765791</v>
      </c>
      <c r="I9" s="33">
        <v>4.6952667074146994</v>
      </c>
      <c r="J9" s="33">
        <v>4.8486437273591649</v>
      </c>
      <c r="K9" s="33">
        <v>2.1724655415374854</v>
      </c>
      <c r="L9" s="33">
        <v>10.523428834494819</v>
      </c>
      <c r="M9" s="33">
        <v>10.242380582564783</v>
      </c>
      <c r="N9" s="33">
        <v>2.4930374598798659</v>
      </c>
      <c r="O9" s="33">
        <v>0.604101636709371</v>
      </c>
      <c r="P9" s="33"/>
    </row>
    <row r="10" spans="1:16">
      <c r="A10" s="499">
        <v>2016</v>
      </c>
      <c r="B10" s="32">
        <v>294</v>
      </c>
      <c r="C10" s="32">
        <v>377</v>
      </c>
      <c r="D10" s="33">
        <v>40.3407931256423</v>
      </c>
      <c r="E10" s="33">
        <v>32.5349966362459</v>
      </c>
      <c r="F10" s="33">
        <v>67.426355871598503</v>
      </c>
      <c r="G10" s="33">
        <v>78.597464219356596</v>
      </c>
      <c r="H10" s="33">
        <v>3.38924535849221</v>
      </c>
      <c r="I10" s="33">
        <v>2.8622130088210702</v>
      </c>
      <c r="J10" s="33">
        <v>4.9454813436871099</v>
      </c>
      <c r="K10" s="33">
        <v>2.20701190257487</v>
      </c>
      <c r="L10" s="33">
        <v>7.7887629443912498</v>
      </c>
      <c r="M10" s="33">
        <v>9.9954748858569307</v>
      </c>
      <c r="N10" s="33">
        <v>1.13411324582536</v>
      </c>
      <c r="O10" s="33">
        <v>1.3961183700575399</v>
      </c>
      <c r="P10" s="33"/>
    </row>
    <row r="11" spans="1:16" ht="6" customHeight="1">
      <c r="A11" s="297"/>
      <c r="B11" s="297"/>
      <c r="C11" s="297"/>
      <c r="D11" s="265"/>
      <c r="E11" s="265"/>
      <c r="F11" s="265"/>
      <c r="G11" s="265"/>
      <c r="H11" s="265"/>
      <c r="I11" s="263"/>
      <c r="J11" s="263"/>
      <c r="K11" s="263"/>
      <c r="L11" s="263"/>
      <c r="M11" s="263"/>
      <c r="N11" s="263"/>
      <c r="O11" s="263"/>
    </row>
    <row r="12" spans="1:16" ht="30" customHeight="1">
      <c r="A12" s="823" t="s">
        <v>264</v>
      </c>
      <c r="B12" s="854"/>
      <c r="C12" s="854"/>
      <c r="D12" s="854"/>
      <c r="E12" s="854"/>
      <c r="F12" s="854"/>
      <c r="G12" s="854"/>
      <c r="H12" s="854"/>
      <c r="I12" s="854"/>
      <c r="J12" s="854"/>
      <c r="K12" s="854"/>
      <c r="L12" s="854"/>
      <c r="M12" s="854"/>
      <c r="N12" s="854"/>
      <c r="O12" s="854"/>
    </row>
    <row r="13" spans="1:16" s="42" customFormat="1" ht="6" customHeight="1">
      <c r="A13" s="281" t="s">
        <v>40</v>
      </c>
      <c r="B13" s="279"/>
      <c r="C13" s="279"/>
      <c r="D13" s="279"/>
      <c r="E13" s="279"/>
      <c r="F13" s="279"/>
      <c r="G13" s="279"/>
      <c r="H13" s="279"/>
      <c r="I13" s="279"/>
      <c r="J13" s="279"/>
      <c r="K13" s="107"/>
    </row>
    <row r="14" spans="1:16" s="42" customFormat="1" ht="15" customHeight="1">
      <c r="A14" s="801" t="s">
        <v>200</v>
      </c>
      <c r="B14" s="801"/>
      <c r="C14" s="801"/>
      <c r="D14" s="801"/>
      <c r="E14" s="801"/>
      <c r="F14" s="801"/>
      <c r="G14" s="801"/>
      <c r="H14" s="801"/>
      <c r="I14" s="801"/>
      <c r="J14" s="801"/>
      <c r="K14" s="801"/>
      <c r="L14" s="801"/>
      <c r="M14" s="801"/>
      <c r="N14" s="801"/>
      <c r="O14" s="801"/>
    </row>
    <row r="15" spans="1:16" ht="12.75" customHeight="1">
      <c r="E15" s="176"/>
    </row>
    <row r="19" spans="3:16" ht="38.25" customHeight="1"/>
    <row r="20" spans="3:16" ht="38.25" customHeight="1"/>
    <row r="24" spans="3:16" ht="12.75" customHeight="1"/>
    <row r="25" spans="3:16" ht="12.75" customHeight="1">
      <c r="D25" s="508"/>
    </row>
    <row r="26" spans="3:16">
      <c r="P26" s="180"/>
    </row>
    <row r="27" spans="3:16">
      <c r="P27" s="180"/>
    </row>
    <row r="28" spans="3:16" ht="12.75" customHeight="1">
      <c r="P28" s="180"/>
    </row>
    <row r="29" spans="3:16">
      <c r="P29" s="180"/>
    </row>
    <row r="30" spans="3:16">
      <c r="C30" s="298"/>
      <c r="E30" s="180"/>
      <c r="F30" s="180"/>
      <c r="G30" s="180"/>
      <c r="H30" s="180"/>
      <c r="I30" s="180"/>
      <c r="J30" s="180"/>
      <c r="K30" s="298"/>
      <c r="L30" s="180"/>
      <c r="M30" s="180"/>
      <c r="N30" s="180"/>
      <c r="O30" s="180"/>
      <c r="P30" s="180"/>
    </row>
    <row r="31" spans="3:16">
      <c r="C31" s="298"/>
      <c r="E31" s="180"/>
    </row>
    <row r="32" spans="3:16">
      <c r="C32" s="298"/>
    </row>
    <row r="33" spans="3:11">
      <c r="C33" s="298"/>
    </row>
    <row r="34" spans="3:11">
      <c r="C34" s="298"/>
    </row>
    <row r="35" spans="3:11">
      <c r="C35" s="298"/>
    </row>
    <row r="36" spans="3:11">
      <c r="C36" s="298"/>
    </row>
    <row r="37" spans="3:11">
      <c r="C37" s="298"/>
      <c r="K37" s="298"/>
    </row>
    <row r="38" spans="3:11">
      <c r="C38" s="298"/>
      <c r="K38" s="298"/>
    </row>
    <row r="39" spans="3:11">
      <c r="C39" s="298"/>
      <c r="K39" s="298"/>
    </row>
    <row r="40" spans="3:11">
      <c r="C40" s="298"/>
    </row>
    <row r="41" spans="3:11">
      <c r="C41" s="298"/>
    </row>
    <row r="42" spans="3:11">
      <c r="C42" s="298"/>
    </row>
    <row r="43" spans="3:11">
      <c r="C43" s="298"/>
    </row>
    <row r="44" spans="3:11">
      <c r="C44" s="298"/>
    </row>
    <row r="45" spans="3:11">
      <c r="C45" s="298"/>
    </row>
    <row r="46" spans="3:11">
      <c r="C46" s="298"/>
    </row>
    <row r="47" spans="3:11">
      <c r="C47" s="298"/>
    </row>
    <row r="51" spans="11:11">
      <c r="K51" s="298"/>
    </row>
    <row r="78" spans="16:16">
      <c r="P78" s="20" t="s">
        <v>40</v>
      </c>
    </row>
  </sheetData>
  <mergeCells count="12">
    <mergeCell ref="K1:N1"/>
    <mergeCell ref="A12:O12"/>
    <mergeCell ref="A14:O14"/>
    <mergeCell ref="A2:O2"/>
    <mergeCell ref="B3:C3"/>
    <mergeCell ref="D3:E3"/>
    <mergeCell ref="F3:G3"/>
    <mergeCell ref="H3:I3"/>
    <mergeCell ref="J3:K3"/>
    <mergeCell ref="L3:M3"/>
    <mergeCell ref="N3:O3"/>
    <mergeCell ref="D1:G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R43"/>
  <sheetViews>
    <sheetView workbookViewId="0">
      <pane ySplit="4" topLeftCell="A5" activePane="bottomLeft" state="frozen"/>
      <selection activeCell="A17" sqref="A17:XFD18"/>
      <selection pane="bottomLeft" activeCell="C17" sqref="C17"/>
    </sheetView>
  </sheetViews>
  <sheetFormatPr defaultColWidth="9.140625" defaultRowHeight="12.75"/>
  <cols>
    <col min="1" max="1" width="6.7109375" style="20" customWidth="1"/>
    <col min="2" max="17" width="8.7109375" style="20" customWidth="1"/>
    <col min="18" max="16384" width="9.140625" style="20"/>
  </cols>
  <sheetData>
    <row r="1" spans="1:18" s="94" customFormat="1" ht="30" customHeight="1">
      <c r="A1" s="142"/>
      <c r="B1" s="286"/>
      <c r="C1" s="286"/>
      <c r="D1" s="286"/>
      <c r="E1" s="286"/>
      <c r="F1" s="286"/>
      <c r="G1" s="286"/>
      <c r="H1" s="286"/>
      <c r="I1" s="286"/>
      <c r="J1" s="286"/>
      <c r="K1" s="774" t="s">
        <v>354</v>
      </c>
      <c r="L1" s="775"/>
      <c r="M1" s="775"/>
      <c r="N1" s="817"/>
    </row>
    <row r="2" spans="1:18" s="284" customFormat="1" ht="30" customHeight="1">
      <c r="A2" s="859" t="s">
        <v>451</v>
      </c>
      <c r="B2" s="859"/>
      <c r="C2" s="859"/>
      <c r="D2" s="859"/>
      <c r="E2" s="859"/>
      <c r="F2" s="859"/>
      <c r="G2" s="859"/>
      <c r="H2" s="859"/>
      <c r="I2" s="859"/>
      <c r="J2" s="859"/>
      <c r="K2" s="859"/>
      <c r="L2" s="859"/>
      <c r="M2" s="859"/>
      <c r="N2" s="859"/>
      <c r="O2" s="859"/>
    </row>
    <row r="3" spans="1:18" ht="30" customHeight="1">
      <c r="A3" s="282"/>
      <c r="B3" s="779" t="s">
        <v>10</v>
      </c>
      <c r="C3" s="779"/>
      <c r="D3" s="779" t="s">
        <v>142</v>
      </c>
      <c r="E3" s="779"/>
      <c r="F3" s="779" t="s">
        <v>143</v>
      </c>
      <c r="G3" s="835"/>
      <c r="H3" s="861" t="s">
        <v>139</v>
      </c>
      <c r="I3" s="861"/>
      <c r="J3" s="779" t="s">
        <v>140</v>
      </c>
      <c r="K3" s="779"/>
      <c r="L3" s="779" t="s">
        <v>144</v>
      </c>
      <c r="M3" s="779"/>
      <c r="N3" s="779" t="s">
        <v>141</v>
      </c>
      <c r="O3" s="779"/>
    </row>
    <row r="4" spans="1:18" ht="15" customHeight="1">
      <c r="A4" s="282" t="s">
        <v>40</v>
      </c>
      <c r="B4" s="277" t="s">
        <v>29</v>
      </c>
      <c r="C4" s="277" t="s">
        <v>30</v>
      </c>
      <c r="D4" s="277" t="s">
        <v>71</v>
      </c>
      <c r="E4" s="277" t="s">
        <v>30</v>
      </c>
      <c r="F4" s="277" t="s">
        <v>71</v>
      </c>
      <c r="G4" s="277" t="s">
        <v>30</v>
      </c>
      <c r="H4" s="277" t="s">
        <v>71</v>
      </c>
      <c r="I4" s="277" t="s">
        <v>30</v>
      </c>
      <c r="J4" s="277" t="s">
        <v>71</v>
      </c>
      <c r="K4" s="277" t="s">
        <v>30</v>
      </c>
      <c r="L4" s="277" t="s">
        <v>71</v>
      </c>
      <c r="M4" s="277" t="s">
        <v>30</v>
      </c>
      <c r="N4" s="277" t="s">
        <v>71</v>
      </c>
      <c r="O4" s="277" t="s">
        <v>30</v>
      </c>
    </row>
    <row r="5" spans="1:18" s="42" customFormat="1" ht="6" customHeight="1">
      <c r="A5" s="268" t="s">
        <v>40</v>
      </c>
      <c r="B5" s="374"/>
      <c r="C5" s="374"/>
      <c r="D5" s="374"/>
      <c r="E5" s="374"/>
      <c r="F5" s="374"/>
      <c r="G5" s="374"/>
      <c r="H5" s="374"/>
      <c r="I5" s="374"/>
      <c r="J5" s="374"/>
      <c r="K5" s="266"/>
      <c r="L5" s="296"/>
      <c r="M5" s="296"/>
      <c r="N5" s="296"/>
      <c r="O5" s="296"/>
    </row>
    <row r="6" spans="1:18" ht="12.75" customHeight="1">
      <c r="A6" s="371" t="s">
        <v>580</v>
      </c>
      <c r="B6" s="32">
        <v>114</v>
      </c>
      <c r="C6" s="32">
        <v>92</v>
      </c>
      <c r="D6" s="33">
        <v>30.302616367300551</v>
      </c>
      <c r="E6" s="33">
        <v>15.77498611612342</v>
      </c>
      <c r="F6" s="33">
        <v>76.390065115514034</v>
      </c>
      <c r="G6" s="33">
        <v>82.851471635091542</v>
      </c>
      <c r="H6" s="33">
        <v>12.669321407842457</v>
      </c>
      <c r="I6" s="33">
        <v>9.292763139145892</v>
      </c>
      <c r="J6" s="33">
        <v>5.6761863451359433</v>
      </c>
      <c r="K6" s="33">
        <v>0.82163978698515594</v>
      </c>
      <c r="L6" s="33">
        <v>1.0101106675553004</v>
      </c>
      <c r="M6" s="33">
        <v>2.0499611226198953</v>
      </c>
      <c r="N6" s="33">
        <v>14.523398740246177</v>
      </c>
      <c r="O6" s="33">
        <v>14.102936119629813</v>
      </c>
    </row>
    <row r="7" spans="1:18" ht="12.75" customHeight="1">
      <c r="A7" s="282">
        <v>2014</v>
      </c>
      <c r="B7" s="32">
        <v>110</v>
      </c>
      <c r="C7" s="32">
        <v>98</v>
      </c>
      <c r="D7" s="33">
        <v>30.148710887721879</v>
      </c>
      <c r="E7" s="33">
        <v>14.768652761982626</v>
      </c>
      <c r="F7" s="33">
        <v>74.902253823836446</v>
      </c>
      <c r="G7" s="33">
        <v>82.613287433886171</v>
      </c>
      <c r="H7" s="33">
        <v>19.985553575023925</v>
      </c>
      <c r="I7" s="33">
        <v>8.9430933769026701</v>
      </c>
      <c r="J7" s="33">
        <v>5.1069584762567457</v>
      </c>
      <c r="K7" s="33">
        <v>0</v>
      </c>
      <c r="L7" s="33">
        <v>2.8820022448003018</v>
      </c>
      <c r="M7" s="33">
        <v>0.96438273915173933</v>
      </c>
      <c r="N7" s="33">
        <v>19.051157625511955</v>
      </c>
      <c r="O7" s="33">
        <v>16.604329789023563</v>
      </c>
    </row>
    <row r="8" spans="1:18">
      <c r="A8" s="626">
        <v>2015</v>
      </c>
      <c r="B8" s="32">
        <v>90</v>
      </c>
      <c r="C8" s="32">
        <v>92</v>
      </c>
      <c r="D8" s="33">
        <v>30.892430363473178</v>
      </c>
      <c r="E8" s="33">
        <v>26.194443619845092</v>
      </c>
      <c r="F8" s="33">
        <v>67.571142365816556</v>
      </c>
      <c r="G8" s="33">
        <v>84.510843473468469</v>
      </c>
      <c r="H8" s="33">
        <v>16.680172473786254</v>
      </c>
      <c r="I8" s="33">
        <v>8.2962826972400396</v>
      </c>
      <c r="J8" s="33">
        <v>5.0397092932236012</v>
      </c>
      <c r="K8" s="33">
        <v>0</v>
      </c>
      <c r="L8" s="33">
        <v>4.321416348718234</v>
      </c>
      <c r="M8" s="33">
        <v>1.8020351157643826</v>
      </c>
      <c r="N8" s="33">
        <v>22.893077556712985</v>
      </c>
      <c r="O8" s="33">
        <v>8.7635435594316373</v>
      </c>
    </row>
    <row r="9" spans="1:18">
      <c r="A9" s="494">
        <v>2016</v>
      </c>
      <c r="B9" s="32">
        <v>54</v>
      </c>
      <c r="C9" s="32">
        <v>80</v>
      </c>
      <c r="D9" s="33">
        <v>37.1648245514005</v>
      </c>
      <c r="E9" s="33">
        <v>17.412394631716701</v>
      </c>
      <c r="F9" s="33">
        <v>71.039535927383895</v>
      </c>
      <c r="G9" s="33">
        <v>81.831106703816403</v>
      </c>
      <c r="H9" s="33">
        <v>41.869211449972298</v>
      </c>
      <c r="I9" s="33">
        <v>7.6115946037282898</v>
      </c>
      <c r="J9" s="33">
        <v>12.852109680481201</v>
      </c>
      <c r="K9" s="33">
        <v>0</v>
      </c>
      <c r="L9" s="33">
        <v>6.1335983904975002</v>
      </c>
      <c r="M9" s="33">
        <v>0</v>
      </c>
      <c r="N9" s="33">
        <v>29.5959927823559</v>
      </c>
      <c r="O9" s="33">
        <v>10.245337798047</v>
      </c>
      <c r="P9" s="33"/>
    </row>
    <row r="10" spans="1:18" s="42" customFormat="1" ht="6" customHeight="1">
      <c r="A10" s="268" t="s">
        <v>40</v>
      </c>
      <c r="B10" s="267"/>
      <c r="C10" s="267"/>
      <c r="D10" s="267"/>
      <c r="E10" s="267"/>
      <c r="F10" s="267"/>
      <c r="G10" s="267"/>
      <c r="H10" s="267"/>
      <c r="I10" s="267"/>
      <c r="J10" s="267"/>
      <c r="K10" s="266"/>
      <c r="L10" s="296"/>
      <c r="M10" s="296"/>
      <c r="N10" s="296"/>
      <c r="O10" s="296"/>
    </row>
    <row r="11" spans="1:18" s="42" customFormat="1" ht="15" customHeight="1">
      <c r="A11" s="862" t="s">
        <v>581</v>
      </c>
      <c r="B11" s="862"/>
      <c r="C11" s="862"/>
      <c r="D11" s="862"/>
      <c r="E11" s="862"/>
      <c r="F11" s="862"/>
      <c r="G11" s="862"/>
      <c r="H11" s="862"/>
      <c r="I11" s="862"/>
      <c r="J11" s="862"/>
      <c r="K11" s="862"/>
      <c r="L11" s="862"/>
      <c r="M11" s="862"/>
      <c r="N11" s="862"/>
      <c r="O11" s="862"/>
    </row>
    <row r="12" spans="1:18" s="42" customFormat="1" ht="6" customHeight="1">
      <c r="A12" s="753" t="s">
        <v>40</v>
      </c>
      <c r="B12" s="752"/>
      <c r="C12" s="752"/>
      <c r="D12" s="752"/>
      <c r="E12" s="752"/>
      <c r="F12" s="752"/>
      <c r="G12" s="752"/>
      <c r="H12" s="752"/>
      <c r="I12" s="752"/>
      <c r="J12" s="752"/>
      <c r="K12" s="107"/>
    </row>
    <row r="13" spans="1:18" s="42" customFormat="1" ht="12.75" customHeight="1">
      <c r="A13" s="801" t="s">
        <v>200</v>
      </c>
      <c r="B13" s="801"/>
      <c r="C13" s="801"/>
      <c r="D13" s="801"/>
      <c r="E13" s="801"/>
      <c r="F13" s="801"/>
      <c r="G13" s="801"/>
      <c r="H13" s="801"/>
      <c r="I13" s="801"/>
      <c r="J13" s="801"/>
      <c r="K13" s="801"/>
      <c r="L13" s="801"/>
      <c r="M13" s="801"/>
      <c r="N13" s="801"/>
      <c r="O13" s="801"/>
    </row>
    <row r="14" spans="1:18" ht="12.75" customHeight="1">
      <c r="R14" s="495"/>
    </row>
    <row r="15" spans="1:18">
      <c r="A15" s="33"/>
      <c r="B15" s="33"/>
      <c r="C15" s="33"/>
      <c r="D15" s="33"/>
      <c r="E15" s="33"/>
      <c r="F15" s="33"/>
      <c r="G15" s="33"/>
      <c r="H15" s="33"/>
      <c r="I15" s="33"/>
      <c r="J15" s="33"/>
      <c r="K15" s="33"/>
      <c r="L15" s="33"/>
      <c r="M15" s="33"/>
      <c r="N15" s="33"/>
      <c r="O15" s="33"/>
      <c r="P15" s="33"/>
      <c r="Q15" s="33"/>
      <c r="R15" s="495"/>
    </row>
    <row r="16" spans="1:18">
      <c r="A16" s="33"/>
      <c r="B16" s="33"/>
      <c r="C16" s="33"/>
      <c r="D16" s="33"/>
      <c r="E16" s="33"/>
      <c r="F16" s="33"/>
      <c r="G16" s="33"/>
      <c r="H16" s="33"/>
      <c r="I16" s="33"/>
      <c r="J16" s="33"/>
      <c r="K16" s="33"/>
      <c r="L16" s="33"/>
      <c r="M16" s="33"/>
      <c r="N16" s="33"/>
      <c r="O16" s="33"/>
      <c r="P16" s="33"/>
      <c r="Q16" s="33"/>
      <c r="R16" s="495"/>
    </row>
    <row r="17" spans="1:18">
      <c r="A17" s="33"/>
      <c r="B17" s="33"/>
      <c r="C17" s="33"/>
      <c r="D17" s="33"/>
      <c r="E17" s="33"/>
      <c r="F17" s="33"/>
      <c r="G17" s="33"/>
      <c r="H17" s="33"/>
      <c r="I17" s="33"/>
      <c r="J17" s="33"/>
      <c r="K17" s="33"/>
      <c r="L17" s="33"/>
      <c r="M17" s="33"/>
      <c r="N17" s="33"/>
      <c r="O17" s="33"/>
      <c r="P17" s="33"/>
      <c r="Q17" s="33"/>
      <c r="R17" s="495"/>
    </row>
    <row r="18" spans="1:18" ht="12.75" customHeight="1">
      <c r="A18" s="33"/>
      <c r="B18" s="33"/>
      <c r="C18" s="33"/>
      <c r="D18" s="33"/>
      <c r="E18" s="33"/>
      <c r="F18" s="33"/>
      <c r="G18" s="33"/>
      <c r="H18" s="33"/>
      <c r="I18" s="33"/>
      <c r="J18" s="33"/>
      <c r="K18" s="299"/>
      <c r="L18" s="33"/>
      <c r="M18" s="33"/>
      <c r="N18" s="33"/>
      <c r="O18" s="33"/>
      <c r="P18" s="33"/>
      <c r="Q18" s="33"/>
      <c r="R18" s="495"/>
    </row>
    <row r="19" spans="1:18">
      <c r="A19" s="33"/>
      <c r="B19" s="33"/>
      <c r="C19" s="33"/>
      <c r="D19" s="33"/>
      <c r="E19" s="33"/>
      <c r="F19" s="33"/>
      <c r="G19" s="33"/>
      <c r="H19" s="33"/>
      <c r="I19" s="33"/>
      <c r="J19" s="33"/>
      <c r="K19" s="299"/>
      <c r="L19" s="33"/>
      <c r="M19" s="33"/>
      <c r="N19" s="33"/>
      <c r="O19" s="33"/>
      <c r="P19" s="33"/>
      <c r="Q19" s="33"/>
      <c r="R19" s="495"/>
    </row>
    <row r="20" spans="1:18">
      <c r="A20" s="33"/>
      <c r="B20" s="33"/>
      <c r="C20" s="33"/>
      <c r="D20" s="33"/>
      <c r="E20" s="33"/>
      <c r="F20" s="33"/>
      <c r="G20" s="33"/>
      <c r="H20" s="33"/>
      <c r="I20" s="33"/>
      <c r="J20" s="33"/>
      <c r="K20" s="299"/>
      <c r="L20" s="33"/>
      <c r="M20" s="33"/>
      <c r="N20" s="33"/>
      <c r="O20" s="33"/>
      <c r="P20" s="33"/>
      <c r="Q20" s="33"/>
      <c r="R20" s="495"/>
    </row>
    <row r="21" spans="1:18">
      <c r="A21" s="33"/>
      <c r="B21" s="33"/>
      <c r="C21" s="33"/>
      <c r="D21" s="33"/>
      <c r="E21" s="33"/>
      <c r="F21" s="33"/>
      <c r="G21" s="33"/>
      <c r="H21" s="33"/>
      <c r="I21" s="33"/>
      <c r="J21" s="33"/>
      <c r="K21" s="299"/>
      <c r="L21" s="33"/>
      <c r="M21" s="33"/>
      <c r="N21" s="33"/>
      <c r="O21" s="33"/>
      <c r="P21" s="33"/>
      <c r="Q21" s="33"/>
      <c r="R21" s="495"/>
    </row>
    <row r="22" spans="1:18">
      <c r="A22" s="33"/>
      <c r="B22" s="33"/>
      <c r="C22" s="33"/>
      <c r="D22" s="33"/>
      <c r="E22" s="33"/>
      <c r="F22" s="33"/>
      <c r="G22" s="33"/>
      <c r="H22" s="33"/>
      <c r="I22" s="33"/>
      <c r="J22" s="33"/>
      <c r="K22" s="299"/>
      <c r="L22" s="33"/>
      <c r="M22" s="33"/>
      <c r="N22" s="33"/>
      <c r="O22" s="33"/>
      <c r="P22" s="33"/>
      <c r="Q22" s="33"/>
      <c r="R22" s="495"/>
    </row>
    <row r="23" spans="1:18">
      <c r="A23" s="33"/>
      <c r="B23" s="33"/>
      <c r="C23" s="33"/>
      <c r="D23" s="33"/>
      <c r="E23" s="33"/>
      <c r="F23" s="33"/>
      <c r="G23" s="33"/>
      <c r="H23" s="33"/>
      <c r="I23" s="33"/>
      <c r="J23" s="33"/>
      <c r="K23" s="299"/>
      <c r="L23" s="33"/>
      <c r="M23" s="33"/>
      <c r="N23" s="33"/>
      <c r="O23" s="33"/>
      <c r="P23" s="33"/>
      <c r="Q23" s="33"/>
    </row>
    <row r="24" spans="1:18">
      <c r="A24" s="33"/>
      <c r="B24" s="33"/>
      <c r="C24" s="33"/>
      <c r="D24" s="33"/>
      <c r="E24" s="33"/>
      <c r="F24" s="33"/>
      <c r="G24" s="33"/>
      <c r="H24" s="33"/>
      <c r="I24" s="33"/>
      <c r="J24" s="33"/>
      <c r="K24" s="299"/>
      <c r="L24" s="33"/>
      <c r="M24" s="33"/>
      <c r="N24" s="33"/>
      <c r="O24" s="33"/>
      <c r="P24" s="33"/>
      <c r="Q24" s="33"/>
    </row>
    <row r="25" spans="1:18">
      <c r="A25" s="33"/>
      <c r="B25" s="33"/>
      <c r="C25" s="33"/>
      <c r="D25" s="33"/>
      <c r="E25" s="33"/>
      <c r="F25" s="33"/>
      <c r="G25" s="33"/>
      <c r="H25" s="33"/>
      <c r="I25" s="33"/>
      <c r="J25" s="33"/>
      <c r="K25" s="299"/>
      <c r="L25" s="33"/>
      <c r="M25" s="33"/>
      <c r="N25" s="33"/>
      <c r="O25" s="33"/>
      <c r="P25" s="33"/>
      <c r="Q25" s="33"/>
    </row>
    <row r="26" spans="1:18">
      <c r="A26" s="33"/>
      <c r="B26" s="33"/>
      <c r="C26" s="33"/>
      <c r="D26" s="33"/>
      <c r="E26" s="33"/>
      <c r="F26" s="33"/>
      <c r="G26" s="33"/>
      <c r="H26" s="33"/>
      <c r="I26" s="33"/>
      <c r="J26" s="33"/>
      <c r="K26" s="33"/>
      <c r="L26" s="33"/>
      <c r="M26" s="33"/>
      <c r="N26" s="33"/>
      <c r="O26" s="33"/>
      <c r="P26" s="33"/>
      <c r="Q26" s="33"/>
    </row>
    <row r="27" spans="1:18">
      <c r="A27" s="33"/>
      <c r="B27" s="33"/>
      <c r="C27" s="33"/>
      <c r="D27" s="33"/>
      <c r="E27" s="33"/>
      <c r="F27" s="33"/>
      <c r="G27" s="33"/>
      <c r="H27" s="33"/>
      <c r="I27" s="33"/>
      <c r="J27" s="33"/>
      <c r="K27" s="33"/>
      <c r="L27" s="33"/>
      <c r="M27" s="33"/>
      <c r="N27" s="33"/>
      <c r="O27" s="33"/>
      <c r="P27" s="33"/>
      <c r="Q27" s="33"/>
    </row>
    <row r="28" spans="1:18">
      <c r="A28" s="33"/>
      <c r="B28" s="33"/>
      <c r="C28" s="33"/>
      <c r="D28" s="33"/>
      <c r="E28" s="33"/>
      <c r="F28" s="33"/>
      <c r="G28" s="33"/>
      <c r="H28" s="33"/>
      <c r="I28" s="33"/>
      <c r="J28" s="33"/>
      <c r="K28" s="33"/>
      <c r="L28" s="33"/>
      <c r="M28" s="33"/>
      <c r="N28" s="33"/>
      <c r="O28" s="33"/>
      <c r="P28" s="33"/>
      <c r="Q28" s="33"/>
    </row>
    <row r="29" spans="1:18">
      <c r="A29" s="33"/>
      <c r="B29" s="33"/>
      <c r="C29" s="33"/>
      <c r="D29" s="33"/>
      <c r="E29" s="33"/>
      <c r="F29" s="33"/>
      <c r="G29" s="33"/>
      <c r="H29" s="33"/>
      <c r="I29" s="33"/>
      <c r="J29" s="33"/>
      <c r="K29" s="33"/>
      <c r="L29" s="33"/>
      <c r="M29" s="33"/>
      <c r="N29" s="33"/>
      <c r="O29" s="33"/>
      <c r="P29" s="33"/>
      <c r="Q29" s="33"/>
    </row>
    <row r="30" spans="1:18">
      <c r="A30" s="33"/>
      <c r="B30" s="33"/>
      <c r="C30" s="33"/>
      <c r="D30" s="33"/>
      <c r="E30" s="33"/>
      <c r="F30" s="33"/>
      <c r="G30" s="33"/>
      <c r="H30" s="33"/>
      <c r="I30" s="33"/>
      <c r="J30" s="33"/>
      <c r="K30" s="33"/>
      <c r="L30" s="33"/>
      <c r="M30" s="33"/>
      <c r="N30" s="33"/>
      <c r="O30" s="33"/>
      <c r="P30" s="33"/>
      <c r="Q30" s="33"/>
    </row>
    <row r="31" spans="1:18">
      <c r="A31" s="33"/>
      <c r="B31" s="33"/>
      <c r="C31" s="33"/>
      <c r="D31" s="33"/>
      <c r="E31" s="33"/>
      <c r="F31" s="33"/>
      <c r="G31" s="33"/>
      <c r="H31" s="33"/>
      <c r="I31" s="33"/>
      <c r="J31" s="33"/>
      <c r="K31" s="33"/>
      <c r="L31" s="33"/>
      <c r="M31" s="33"/>
      <c r="N31" s="33"/>
      <c r="O31" s="33"/>
      <c r="P31" s="33"/>
      <c r="Q31" s="33"/>
    </row>
    <row r="32" spans="1:18">
      <c r="A32" s="33"/>
      <c r="B32" s="33"/>
      <c r="C32" s="33"/>
      <c r="D32" s="33"/>
      <c r="E32" s="33"/>
      <c r="F32" s="33"/>
      <c r="G32" s="33"/>
      <c r="H32" s="33"/>
      <c r="I32" s="33"/>
      <c r="J32" s="33"/>
      <c r="K32" s="33"/>
      <c r="L32" s="33"/>
      <c r="M32" s="33"/>
      <c r="N32" s="33"/>
      <c r="O32" s="33"/>
      <c r="P32" s="33"/>
      <c r="Q32" s="33"/>
    </row>
    <row r="33" spans="1:17">
      <c r="A33" s="33"/>
      <c r="B33" s="33"/>
      <c r="C33" s="33"/>
      <c r="D33" s="33"/>
      <c r="E33" s="33"/>
      <c r="F33" s="33"/>
      <c r="G33" s="33"/>
      <c r="H33" s="33"/>
      <c r="I33" s="33"/>
      <c r="J33" s="33"/>
      <c r="K33" s="33"/>
      <c r="L33" s="33"/>
      <c r="M33" s="33"/>
      <c r="N33" s="33"/>
      <c r="O33" s="33"/>
      <c r="P33" s="33"/>
      <c r="Q33" s="33"/>
    </row>
    <row r="34" spans="1:17">
      <c r="A34" s="33"/>
      <c r="B34" s="33"/>
      <c r="C34" s="33"/>
      <c r="D34" s="33"/>
      <c r="E34" s="33"/>
      <c r="F34" s="33"/>
      <c r="G34" s="33"/>
      <c r="H34" s="33"/>
      <c r="I34" s="33"/>
      <c r="J34" s="33"/>
      <c r="K34" s="33"/>
      <c r="L34" s="33"/>
      <c r="M34" s="33"/>
      <c r="N34" s="33"/>
      <c r="O34" s="33"/>
      <c r="P34" s="33"/>
      <c r="Q34" s="33"/>
    </row>
    <row r="35" spans="1:17">
      <c r="A35" s="33"/>
      <c r="B35" s="33"/>
      <c r="C35" s="33"/>
      <c r="D35" s="33"/>
      <c r="E35" s="33"/>
      <c r="F35" s="33"/>
      <c r="G35" s="33"/>
      <c r="H35" s="33"/>
      <c r="I35" s="33"/>
      <c r="J35" s="33"/>
      <c r="K35" s="33"/>
      <c r="L35" s="33"/>
      <c r="M35" s="33"/>
      <c r="N35" s="33"/>
      <c r="O35" s="33"/>
      <c r="P35" s="33"/>
      <c r="Q35" s="33"/>
    </row>
    <row r="36" spans="1:17">
      <c r="A36" s="33"/>
      <c r="B36" s="33"/>
      <c r="C36" s="33"/>
      <c r="D36" s="33"/>
      <c r="E36" s="33"/>
      <c r="F36" s="33"/>
      <c r="G36" s="33"/>
      <c r="H36" s="33"/>
      <c r="I36" s="33"/>
      <c r="J36" s="33"/>
      <c r="K36" s="33"/>
      <c r="L36" s="33"/>
      <c r="M36" s="33"/>
      <c r="N36" s="33"/>
      <c r="O36" s="33"/>
      <c r="P36" s="33"/>
      <c r="Q36" s="33"/>
    </row>
    <row r="37" spans="1:17">
      <c r="A37" s="33"/>
      <c r="B37" s="33"/>
      <c r="C37" s="33"/>
      <c r="D37" s="33"/>
      <c r="E37" s="33"/>
      <c r="F37" s="33"/>
      <c r="G37" s="33"/>
      <c r="H37" s="33"/>
      <c r="I37" s="33"/>
      <c r="J37" s="33"/>
      <c r="K37" s="33"/>
      <c r="L37" s="33"/>
      <c r="M37" s="33"/>
      <c r="N37" s="33"/>
      <c r="O37" s="33"/>
      <c r="P37" s="33"/>
      <c r="Q37" s="33"/>
    </row>
    <row r="38" spans="1:17">
      <c r="A38" s="33"/>
      <c r="B38" s="33"/>
      <c r="C38" s="33"/>
      <c r="D38" s="33"/>
      <c r="E38" s="33"/>
      <c r="F38" s="33"/>
      <c r="G38" s="33"/>
      <c r="H38" s="33"/>
      <c r="I38" s="33"/>
      <c r="J38" s="33"/>
      <c r="K38" s="33"/>
      <c r="L38" s="33"/>
      <c r="M38" s="33"/>
      <c r="N38" s="33"/>
      <c r="O38" s="33"/>
      <c r="P38" s="33"/>
      <c r="Q38" s="33"/>
    </row>
    <row r="39" spans="1:17">
      <c r="A39" s="33"/>
      <c r="B39" s="33"/>
      <c r="C39" s="33"/>
      <c r="D39" s="33"/>
      <c r="E39" s="33"/>
      <c r="F39" s="33"/>
      <c r="G39" s="33"/>
      <c r="H39" s="33"/>
      <c r="I39" s="33"/>
      <c r="J39" s="33"/>
      <c r="K39" s="33"/>
      <c r="L39" s="33"/>
      <c r="M39" s="33"/>
      <c r="N39" s="33"/>
      <c r="O39" s="33"/>
      <c r="P39" s="33"/>
      <c r="Q39" s="33"/>
    </row>
    <row r="40" spans="1:17">
      <c r="A40" s="33"/>
      <c r="B40" s="33"/>
      <c r="C40" s="33"/>
      <c r="D40" s="33"/>
      <c r="E40" s="33"/>
      <c r="F40" s="33"/>
      <c r="G40" s="33"/>
      <c r="H40" s="33"/>
      <c r="I40" s="33"/>
      <c r="J40" s="33"/>
      <c r="K40" s="33"/>
      <c r="L40" s="33"/>
      <c r="M40" s="33"/>
      <c r="N40" s="33"/>
      <c r="O40" s="33"/>
      <c r="P40" s="33"/>
      <c r="Q40" s="33"/>
    </row>
    <row r="41" spans="1:17">
      <c r="A41" s="33"/>
      <c r="B41" s="33"/>
      <c r="C41" s="33"/>
      <c r="D41" s="33"/>
      <c r="E41" s="33"/>
      <c r="F41" s="33"/>
      <c r="G41" s="33"/>
      <c r="H41" s="33"/>
      <c r="I41" s="33"/>
      <c r="J41" s="33"/>
      <c r="K41" s="33"/>
      <c r="L41" s="33"/>
      <c r="M41" s="33"/>
      <c r="N41" s="33"/>
      <c r="O41" s="33"/>
      <c r="P41" s="33"/>
      <c r="Q41" s="33"/>
    </row>
    <row r="42" spans="1:17">
      <c r="A42" s="33"/>
      <c r="B42" s="33"/>
      <c r="C42" s="33"/>
      <c r="D42" s="33"/>
      <c r="E42" s="33"/>
      <c r="F42" s="33"/>
      <c r="G42" s="33"/>
      <c r="H42" s="33"/>
      <c r="I42" s="33"/>
      <c r="J42" s="33"/>
      <c r="K42" s="33"/>
      <c r="L42" s="33"/>
      <c r="M42" s="33"/>
      <c r="N42" s="33"/>
      <c r="O42" s="33"/>
      <c r="P42" s="33"/>
      <c r="Q42" s="33"/>
    </row>
    <row r="43" spans="1:17">
      <c r="A43" s="33"/>
      <c r="B43" s="33"/>
      <c r="C43" s="33"/>
      <c r="D43" s="33"/>
      <c r="E43" s="33"/>
      <c r="F43" s="33"/>
      <c r="G43" s="33"/>
      <c r="H43" s="33"/>
      <c r="I43" s="33"/>
      <c r="J43" s="33"/>
      <c r="K43" s="33"/>
      <c r="L43" s="33"/>
      <c r="M43" s="33"/>
      <c r="N43" s="33"/>
      <c r="O43" s="33"/>
      <c r="P43" s="33"/>
      <c r="Q43" s="33"/>
    </row>
  </sheetData>
  <mergeCells count="11">
    <mergeCell ref="K1:N1"/>
    <mergeCell ref="A13:O13"/>
    <mergeCell ref="A2:O2"/>
    <mergeCell ref="B3:C3"/>
    <mergeCell ref="D3:E3"/>
    <mergeCell ref="F3:G3"/>
    <mergeCell ref="H3:I3"/>
    <mergeCell ref="J3:K3"/>
    <mergeCell ref="L3:M3"/>
    <mergeCell ref="N3:O3"/>
    <mergeCell ref="A11:O1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P24"/>
  <sheetViews>
    <sheetView workbookViewId="0">
      <pane ySplit="4" topLeftCell="A5" activePane="bottomLeft" state="frozen"/>
      <selection activeCell="A17" sqref="A17:XFD18"/>
      <selection pane="bottomLeft" activeCell="B20" sqref="B20"/>
    </sheetView>
  </sheetViews>
  <sheetFormatPr defaultColWidth="9.140625" defaultRowHeight="12.75"/>
  <cols>
    <col min="1" max="1" width="6.7109375" style="20" customWidth="1"/>
    <col min="2" max="15" width="8.7109375" style="20" customWidth="1"/>
    <col min="16" max="16384" width="9.140625" style="20"/>
  </cols>
  <sheetData>
    <row r="1" spans="1:16" s="94" customFormat="1" ht="30" customHeight="1">
      <c r="A1" s="142"/>
      <c r="B1" s="286"/>
      <c r="C1" s="286"/>
      <c r="D1" s="286"/>
      <c r="E1" s="286"/>
      <c r="F1" s="286"/>
      <c r="G1" s="286"/>
      <c r="H1" s="286"/>
      <c r="I1" s="286"/>
      <c r="J1" s="286"/>
      <c r="K1" s="774" t="s">
        <v>354</v>
      </c>
      <c r="L1" s="775"/>
      <c r="M1" s="775"/>
      <c r="N1" s="817"/>
    </row>
    <row r="2" spans="1:16" s="284" customFormat="1" ht="30" customHeight="1">
      <c r="A2" s="859" t="s">
        <v>452</v>
      </c>
      <c r="B2" s="859"/>
      <c r="C2" s="859"/>
      <c r="D2" s="859"/>
      <c r="E2" s="859"/>
      <c r="F2" s="859"/>
      <c r="G2" s="859"/>
      <c r="H2" s="859"/>
      <c r="I2" s="859"/>
      <c r="J2" s="859"/>
      <c r="K2" s="859"/>
      <c r="L2" s="859"/>
      <c r="M2" s="859"/>
      <c r="N2" s="859"/>
      <c r="O2" s="859"/>
    </row>
    <row r="3" spans="1:16" ht="30" customHeight="1">
      <c r="A3" s="282"/>
      <c r="B3" s="779" t="s">
        <v>10</v>
      </c>
      <c r="C3" s="779"/>
      <c r="D3" s="779" t="s">
        <v>142</v>
      </c>
      <c r="E3" s="779"/>
      <c r="F3" s="779" t="s">
        <v>143</v>
      </c>
      <c r="G3" s="835"/>
      <c r="H3" s="861" t="s">
        <v>139</v>
      </c>
      <c r="I3" s="861"/>
      <c r="J3" s="779" t="s">
        <v>140</v>
      </c>
      <c r="K3" s="779"/>
      <c r="L3" s="779" t="s">
        <v>144</v>
      </c>
      <c r="M3" s="779"/>
      <c r="N3" s="779" t="s">
        <v>141</v>
      </c>
      <c r="O3" s="779"/>
    </row>
    <row r="4" spans="1:16" ht="15" customHeight="1">
      <c r="A4" s="282" t="s">
        <v>40</v>
      </c>
      <c r="B4" s="277" t="s">
        <v>29</v>
      </c>
      <c r="C4" s="277" t="s">
        <v>30</v>
      </c>
      <c r="D4" s="277" t="s">
        <v>71</v>
      </c>
      <c r="E4" s="277" t="s">
        <v>30</v>
      </c>
      <c r="F4" s="277" t="s">
        <v>71</v>
      </c>
      <c r="G4" s="277" t="s">
        <v>30</v>
      </c>
      <c r="H4" s="277" t="s">
        <v>71</v>
      </c>
      <c r="I4" s="277" t="s">
        <v>30</v>
      </c>
      <c r="J4" s="277" t="s">
        <v>71</v>
      </c>
      <c r="K4" s="277" t="s">
        <v>30</v>
      </c>
      <c r="L4" s="277" t="s">
        <v>71</v>
      </c>
      <c r="M4" s="277" t="s">
        <v>30</v>
      </c>
      <c r="N4" s="277" t="s">
        <v>71</v>
      </c>
      <c r="O4" s="277" t="s">
        <v>30</v>
      </c>
    </row>
    <row r="5" spans="1:16" ht="6" customHeight="1">
      <c r="A5" s="297"/>
      <c r="B5" s="382"/>
      <c r="C5" s="382"/>
      <c r="D5" s="384"/>
      <c r="E5" s="384"/>
      <c r="F5" s="384"/>
      <c r="G5" s="384"/>
      <c r="H5" s="384"/>
      <c r="I5" s="384"/>
      <c r="J5" s="384"/>
      <c r="K5" s="384"/>
      <c r="L5" s="384"/>
      <c r="M5" s="384"/>
      <c r="N5" s="384"/>
      <c r="O5" s="384"/>
    </row>
    <row r="6" spans="1:16" ht="12.75" customHeight="1">
      <c r="A6" s="371" t="s">
        <v>580</v>
      </c>
      <c r="B6" s="32">
        <v>138</v>
      </c>
      <c r="C6" s="32">
        <v>157</v>
      </c>
      <c r="D6" s="300">
        <v>50.634699717469367</v>
      </c>
      <c r="E6" s="300">
        <v>28.424233695796371</v>
      </c>
      <c r="F6" s="300">
        <v>84.821848536438566</v>
      </c>
      <c r="G6" s="300">
        <v>92.973429385829718</v>
      </c>
      <c r="H6" s="300">
        <v>34.652314284305731</v>
      </c>
      <c r="I6" s="300">
        <v>17.239144907914252</v>
      </c>
      <c r="J6" s="300">
        <v>5.6821082575484905</v>
      </c>
      <c r="K6" s="300">
        <v>3.3944234836904208</v>
      </c>
      <c r="L6" s="300">
        <v>0.57346648109644305</v>
      </c>
      <c r="M6" s="300">
        <v>2.0755573205749571</v>
      </c>
      <c r="N6" s="300">
        <v>8.8354199860099598</v>
      </c>
      <c r="O6" s="300">
        <v>6.1305252965450698</v>
      </c>
    </row>
    <row r="7" spans="1:16" ht="12.75" customHeight="1">
      <c r="A7" s="282">
        <v>2014</v>
      </c>
      <c r="B7" s="32">
        <v>137</v>
      </c>
      <c r="C7" s="32">
        <v>126</v>
      </c>
      <c r="D7" s="300">
        <v>39.060680209155436</v>
      </c>
      <c r="E7" s="300">
        <v>26.484080543603994</v>
      </c>
      <c r="F7" s="300">
        <v>79.319470354143633</v>
      </c>
      <c r="G7" s="300">
        <v>87.798035626915308</v>
      </c>
      <c r="H7" s="300">
        <v>25.817769527473938</v>
      </c>
      <c r="I7" s="300">
        <v>15.619650852367537</v>
      </c>
      <c r="J7" s="300">
        <v>7.134295995295636</v>
      </c>
      <c r="K7" s="300">
        <v>0</v>
      </c>
      <c r="L7" s="300">
        <v>4.9364427022998481</v>
      </c>
      <c r="M7" s="300">
        <v>0</v>
      </c>
      <c r="N7" s="300">
        <v>15.165699873715493</v>
      </c>
      <c r="O7" s="300">
        <v>9.9962956733572543</v>
      </c>
    </row>
    <row r="8" spans="1:16">
      <c r="A8" s="626">
        <v>2015</v>
      </c>
      <c r="B8" s="32">
        <v>150</v>
      </c>
      <c r="C8" s="32">
        <v>116</v>
      </c>
      <c r="D8" s="300">
        <v>44.937700529032533</v>
      </c>
      <c r="E8" s="300">
        <v>29.273319871227159</v>
      </c>
      <c r="F8" s="300">
        <v>82.519783440147137</v>
      </c>
      <c r="G8" s="300">
        <v>90.284849372904048</v>
      </c>
      <c r="H8" s="300">
        <v>37.324481041467237</v>
      </c>
      <c r="I8" s="300">
        <v>20.193233658886818</v>
      </c>
      <c r="J8" s="300">
        <v>10.572355200840834</v>
      </c>
      <c r="K8" s="300">
        <v>0.41059513791955188</v>
      </c>
      <c r="L8" s="300">
        <v>2.0584827996036026</v>
      </c>
      <c r="M8" s="300">
        <v>1.1560621830190343</v>
      </c>
      <c r="N8" s="300">
        <v>11.565075402752008</v>
      </c>
      <c r="O8" s="300">
        <v>3.8707900122928089</v>
      </c>
    </row>
    <row r="9" spans="1:16">
      <c r="A9" s="499">
        <v>2016</v>
      </c>
      <c r="B9" s="32">
        <v>116</v>
      </c>
      <c r="C9" s="32">
        <v>118</v>
      </c>
      <c r="D9" s="300">
        <v>38.654545997281097</v>
      </c>
      <c r="E9" s="300">
        <v>32.443713287390899</v>
      </c>
      <c r="F9" s="300">
        <v>85.970124847892507</v>
      </c>
      <c r="G9" s="300">
        <v>93.648412260273702</v>
      </c>
      <c r="H9" s="300">
        <v>31.163097630669601</v>
      </c>
      <c r="I9" s="300">
        <v>17.698857351679699</v>
      </c>
      <c r="J9" s="300">
        <v>4.0049860296085003</v>
      </c>
      <c r="K9" s="300">
        <v>4.0346106361678098</v>
      </c>
      <c r="L9" s="300">
        <v>1.07253704259617</v>
      </c>
      <c r="M9" s="300">
        <v>0.74011085841771695</v>
      </c>
      <c r="N9" s="300">
        <v>14.9981838091466</v>
      </c>
      <c r="O9" s="300">
        <v>3.1735661590938502</v>
      </c>
      <c r="P9" s="656"/>
    </row>
    <row r="10" spans="1:16" s="42" customFormat="1" ht="6" customHeight="1">
      <c r="A10" s="268" t="s">
        <v>40</v>
      </c>
      <c r="B10" s="267"/>
      <c r="C10" s="267"/>
      <c r="D10" s="267"/>
      <c r="E10" s="267"/>
      <c r="F10" s="267"/>
      <c r="G10" s="267"/>
      <c r="H10" s="267"/>
      <c r="I10" s="267"/>
      <c r="J10" s="267"/>
      <c r="K10" s="266"/>
      <c r="L10" s="296"/>
      <c r="M10" s="296"/>
      <c r="N10" s="296"/>
      <c r="O10" s="296"/>
    </row>
    <row r="11" spans="1:16" s="42" customFormat="1" ht="12.75" customHeight="1">
      <c r="A11" s="862" t="s">
        <v>581</v>
      </c>
      <c r="B11" s="862"/>
      <c r="C11" s="862"/>
      <c r="D11" s="862"/>
      <c r="E11" s="862"/>
      <c r="F11" s="862"/>
      <c r="G11" s="862"/>
      <c r="H11" s="862"/>
      <c r="I11" s="862"/>
      <c r="J11" s="862"/>
      <c r="K11" s="862"/>
      <c r="L11" s="862"/>
      <c r="M11" s="862"/>
      <c r="N11" s="862"/>
      <c r="O11" s="862"/>
    </row>
    <row r="12" spans="1:16" s="42" customFormat="1" ht="6" customHeight="1">
      <c r="A12" s="753" t="s">
        <v>40</v>
      </c>
      <c r="B12" s="752"/>
      <c r="C12" s="752"/>
      <c r="D12" s="752"/>
      <c r="E12" s="752"/>
      <c r="F12" s="752"/>
      <c r="G12" s="752"/>
      <c r="H12" s="752"/>
      <c r="I12" s="752"/>
      <c r="J12" s="752"/>
      <c r="K12" s="107"/>
    </row>
    <row r="13" spans="1:16" s="42" customFormat="1" ht="12.75" customHeight="1">
      <c r="A13" s="801" t="s">
        <v>200</v>
      </c>
      <c r="B13" s="801"/>
      <c r="C13" s="801"/>
      <c r="D13" s="801"/>
      <c r="E13" s="801"/>
      <c r="F13" s="801"/>
      <c r="G13" s="801"/>
      <c r="H13" s="801"/>
      <c r="I13" s="801"/>
      <c r="J13" s="801"/>
      <c r="K13" s="801"/>
      <c r="L13" s="801"/>
      <c r="M13" s="801"/>
      <c r="N13" s="801"/>
      <c r="O13" s="801"/>
    </row>
    <row r="14" spans="1:16" ht="12.75" customHeight="1"/>
    <row r="16" spans="1:16" ht="12.75" customHeight="1"/>
    <row r="18" spans="16:16" ht="12.75" customHeight="1">
      <c r="P18" s="509"/>
    </row>
    <row r="19" spans="16:16" ht="12.75" customHeight="1">
      <c r="P19" s="509"/>
    </row>
    <row r="20" spans="16:16">
      <c r="P20" s="509"/>
    </row>
    <row r="21" spans="16:16">
      <c r="P21" s="509"/>
    </row>
    <row r="22" spans="16:16" ht="12.75" customHeight="1">
      <c r="P22" s="509"/>
    </row>
    <row r="23" spans="16:16">
      <c r="P23" s="509"/>
    </row>
    <row r="24" spans="16:16">
      <c r="P24" s="509"/>
    </row>
  </sheetData>
  <mergeCells count="11">
    <mergeCell ref="K1:N1"/>
    <mergeCell ref="A13:O13"/>
    <mergeCell ref="A2:O2"/>
    <mergeCell ref="B3:C3"/>
    <mergeCell ref="D3:E3"/>
    <mergeCell ref="F3:G3"/>
    <mergeCell ref="H3:I3"/>
    <mergeCell ref="J3:K3"/>
    <mergeCell ref="L3:M3"/>
    <mergeCell ref="N3:O3"/>
    <mergeCell ref="A11:O1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U15"/>
  <sheetViews>
    <sheetView workbookViewId="0">
      <pane ySplit="4" topLeftCell="A5" activePane="bottomLeft" state="frozen"/>
      <selection activeCell="A17" sqref="A17:XFD18"/>
      <selection pane="bottomLeft" activeCell="F25" sqref="F25"/>
    </sheetView>
  </sheetViews>
  <sheetFormatPr defaultColWidth="9.140625" defaultRowHeight="12.75"/>
  <cols>
    <col min="1" max="1" width="6.7109375" style="20" customWidth="1"/>
    <col min="2" max="24" width="8.7109375" style="20" customWidth="1"/>
    <col min="25" max="16384" width="9.140625" style="20"/>
  </cols>
  <sheetData>
    <row r="1" spans="1:21" s="94" customFormat="1" ht="30" customHeight="1">
      <c r="A1" s="142"/>
      <c r="B1" s="286"/>
      <c r="C1" s="286"/>
      <c r="D1" s="286"/>
      <c r="E1" s="286"/>
      <c r="F1" s="286"/>
      <c r="G1" s="286"/>
      <c r="H1" s="286"/>
      <c r="I1" s="286"/>
      <c r="J1" s="286"/>
      <c r="K1" s="774" t="s">
        <v>354</v>
      </c>
      <c r="L1" s="775"/>
      <c r="M1" s="775"/>
      <c r="N1" s="817"/>
    </row>
    <row r="2" spans="1:21" s="284" customFormat="1" ht="15" customHeight="1">
      <c r="A2" s="859" t="s">
        <v>453</v>
      </c>
      <c r="B2" s="863"/>
      <c r="C2" s="863"/>
      <c r="D2" s="863"/>
      <c r="E2" s="863"/>
      <c r="F2" s="863"/>
      <c r="G2" s="863"/>
      <c r="H2" s="863"/>
      <c r="I2" s="863"/>
    </row>
    <row r="3" spans="1:21" ht="15" customHeight="1">
      <c r="B3" s="779" t="s">
        <v>10</v>
      </c>
      <c r="C3" s="835"/>
      <c r="D3" s="779" t="s">
        <v>27</v>
      </c>
      <c r="E3" s="835"/>
      <c r="F3" s="779" t="s">
        <v>26</v>
      </c>
      <c r="G3" s="835"/>
      <c r="H3" s="779" t="s">
        <v>36</v>
      </c>
      <c r="I3" s="835"/>
    </row>
    <row r="4" spans="1:21" ht="15" customHeight="1">
      <c r="A4" s="20" t="s">
        <v>40</v>
      </c>
      <c r="B4" s="277" t="s">
        <v>29</v>
      </c>
      <c r="C4" s="277" t="s">
        <v>30</v>
      </c>
      <c r="D4" s="277" t="s">
        <v>29</v>
      </c>
      <c r="E4" s="277" t="s">
        <v>30</v>
      </c>
      <c r="F4" s="277" t="s">
        <v>29</v>
      </c>
      <c r="G4" s="277" t="s">
        <v>30</v>
      </c>
      <c r="H4" s="277" t="s">
        <v>29</v>
      </c>
      <c r="I4" s="277" t="s">
        <v>30</v>
      </c>
      <c r="N4" s="277"/>
    </row>
    <row r="5" spans="1:21" ht="6" customHeight="1">
      <c r="A5" s="297"/>
      <c r="B5" s="382"/>
      <c r="C5" s="382"/>
      <c r="D5" s="383"/>
      <c r="E5" s="383"/>
      <c r="F5" s="383"/>
      <c r="G5" s="383"/>
      <c r="H5" s="383"/>
      <c r="I5" s="383"/>
      <c r="N5" s="100"/>
    </row>
    <row r="6" spans="1:21" ht="12.75" customHeight="1">
      <c r="A6" s="371">
        <v>2012</v>
      </c>
      <c r="B6" s="32">
        <v>334</v>
      </c>
      <c r="C6" s="32">
        <v>447</v>
      </c>
      <c r="D6" s="33">
        <v>61.341333257870957</v>
      </c>
      <c r="E6" s="33">
        <v>68.256819102056056</v>
      </c>
      <c r="F6" s="33">
        <v>24.728106673115295</v>
      </c>
      <c r="G6" s="33">
        <v>18.319081887716422</v>
      </c>
      <c r="H6" s="33">
        <v>13.930560069013969</v>
      </c>
      <c r="I6" s="33">
        <v>13.424099010227387</v>
      </c>
      <c r="N6" s="100"/>
    </row>
    <row r="7" spans="1:21" ht="12.75" customHeight="1">
      <c r="A7" s="282">
        <v>2013</v>
      </c>
      <c r="B7" s="32">
        <v>296</v>
      </c>
      <c r="C7" s="32">
        <v>420</v>
      </c>
      <c r="D7" s="33">
        <v>57.730476510037903</v>
      </c>
      <c r="E7" s="33">
        <v>70.360773383713166</v>
      </c>
      <c r="F7" s="33">
        <v>22.846527143507586</v>
      </c>
      <c r="G7" s="33">
        <v>15.923684460538931</v>
      </c>
      <c r="H7" s="33">
        <v>19.422996346455154</v>
      </c>
      <c r="I7" s="33">
        <v>13.71554215574691</v>
      </c>
      <c r="N7" s="100"/>
    </row>
    <row r="8" spans="1:21" ht="12.75" customHeight="1">
      <c r="A8" s="282">
        <v>2014</v>
      </c>
      <c r="B8" s="32">
        <v>296</v>
      </c>
      <c r="C8" s="32">
        <v>386</v>
      </c>
      <c r="D8" s="33">
        <v>58.763949742517156</v>
      </c>
      <c r="E8" s="33">
        <v>70.912196411407592</v>
      </c>
      <c r="F8" s="33">
        <v>22.382788214908526</v>
      </c>
      <c r="G8" s="33">
        <v>19.657684129301757</v>
      </c>
      <c r="H8" s="33">
        <v>18.853262042574638</v>
      </c>
      <c r="I8" s="33">
        <v>9.4301194592912356</v>
      </c>
      <c r="N8" s="100"/>
    </row>
    <row r="9" spans="1:21">
      <c r="A9" s="626">
        <v>2015</v>
      </c>
      <c r="B9" s="32">
        <v>246</v>
      </c>
      <c r="C9" s="32">
        <v>357</v>
      </c>
      <c r="D9" s="33">
        <v>52.725498980315926</v>
      </c>
      <c r="E9" s="33">
        <v>71.057109838890767</v>
      </c>
      <c r="F9" s="33">
        <v>24.766433256923502</v>
      </c>
      <c r="G9" s="33">
        <v>15.432908630397895</v>
      </c>
      <c r="H9" s="33">
        <v>22.508067762760785</v>
      </c>
      <c r="I9" s="33">
        <v>13.509981530711096</v>
      </c>
    </row>
    <row r="10" spans="1:21">
      <c r="A10" s="494">
        <v>2016</v>
      </c>
      <c r="B10" s="651">
        <v>195</v>
      </c>
      <c r="C10" s="651">
        <v>282</v>
      </c>
      <c r="D10" s="33">
        <v>60.689642842251665</v>
      </c>
      <c r="E10" s="33">
        <v>64.55444083282255</v>
      </c>
      <c r="F10" s="33">
        <v>23.798132031436701</v>
      </c>
      <c r="G10" s="33">
        <v>20.238358608954702</v>
      </c>
      <c r="H10" s="33">
        <v>15.5122251263116</v>
      </c>
      <c r="I10" s="33">
        <v>15.2072005582228</v>
      </c>
      <c r="J10" s="657"/>
    </row>
    <row r="11" spans="1:21" s="42" customFormat="1" ht="6" customHeight="1">
      <c r="A11" s="268" t="s">
        <v>40</v>
      </c>
      <c r="B11" s="267"/>
      <c r="C11" s="267"/>
      <c r="D11" s="267"/>
      <c r="E11" s="267"/>
      <c r="F11" s="267"/>
      <c r="G11" s="267"/>
      <c r="H11" s="267"/>
      <c r="I11" s="267"/>
      <c r="J11" s="279"/>
      <c r="K11" s="107"/>
      <c r="M11" s="20"/>
      <c r="N11" s="20"/>
      <c r="O11" s="20"/>
      <c r="P11" s="20"/>
      <c r="Q11" s="20"/>
      <c r="R11" s="20"/>
      <c r="S11" s="20"/>
      <c r="T11" s="20"/>
      <c r="U11" s="20"/>
    </row>
    <row r="12" spans="1:21" s="42" customFormat="1" ht="12.75" customHeight="1">
      <c r="A12" s="801" t="s">
        <v>200</v>
      </c>
      <c r="B12" s="792"/>
      <c r="C12" s="792"/>
      <c r="D12" s="792"/>
      <c r="E12" s="792"/>
      <c r="F12" s="792"/>
      <c r="G12" s="792"/>
      <c r="H12" s="792"/>
      <c r="I12" s="792"/>
      <c r="J12" s="20"/>
      <c r="K12" s="20"/>
      <c r="M12" s="20"/>
      <c r="N12" s="20"/>
      <c r="O12" s="20"/>
      <c r="P12" s="20"/>
      <c r="Q12" s="20"/>
      <c r="R12" s="20"/>
      <c r="S12" s="20"/>
      <c r="T12" s="20"/>
      <c r="U12" s="20"/>
    </row>
    <row r="13" spans="1:21">
      <c r="H13" s="174"/>
    </row>
    <row r="14" spans="1:21">
      <c r="I14" s="175"/>
    </row>
    <row r="15" spans="1:21">
      <c r="I15" s="175"/>
      <c r="O15" s="20" t="s">
        <v>70</v>
      </c>
    </row>
  </sheetData>
  <mergeCells count="7">
    <mergeCell ref="K1:N1"/>
    <mergeCell ref="A12:I12"/>
    <mergeCell ref="A2:I2"/>
    <mergeCell ref="B3:C3"/>
    <mergeCell ref="D3:E3"/>
    <mergeCell ref="F3:G3"/>
    <mergeCell ref="H3:I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59"/>
  <sheetViews>
    <sheetView workbookViewId="0">
      <pane ySplit="4" topLeftCell="A23" activePane="bottomLeft" state="frozen"/>
      <selection activeCell="A17" sqref="A17:XFD18"/>
      <selection pane="bottomLeft" activeCell="B59" sqref="B59"/>
    </sheetView>
  </sheetViews>
  <sheetFormatPr defaultColWidth="8.85546875" defaultRowHeight="12.75"/>
  <cols>
    <col min="1" max="1" width="6.7109375" style="20" customWidth="1"/>
    <col min="2" max="23" width="8.7109375" style="20" customWidth="1"/>
    <col min="24" max="16384" width="8.85546875" style="20"/>
  </cols>
  <sheetData>
    <row r="1" spans="1:13" s="94" customFormat="1" ht="30" customHeight="1">
      <c r="A1" s="142"/>
      <c r="B1" s="143"/>
      <c r="C1" s="143"/>
      <c r="D1" s="143"/>
      <c r="E1" s="144"/>
      <c r="F1" s="749" t="s">
        <v>579</v>
      </c>
      <c r="G1" s="144"/>
      <c r="K1" s="774" t="s">
        <v>354</v>
      </c>
      <c r="L1" s="775"/>
      <c r="M1" s="775"/>
    </row>
    <row r="2" spans="1:13" s="140" customFormat="1" ht="30" customHeight="1">
      <c r="A2" s="786" t="s">
        <v>385</v>
      </c>
      <c r="B2" s="787"/>
      <c r="C2" s="787"/>
      <c r="D2" s="787"/>
      <c r="E2" s="787"/>
      <c r="F2" s="788"/>
      <c r="G2" s="788"/>
    </row>
    <row r="3" spans="1:13" ht="15" customHeight="1">
      <c r="A3" s="145"/>
      <c r="B3" s="778" t="s">
        <v>163</v>
      </c>
      <c r="C3" s="779"/>
      <c r="D3" s="778" t="s">
        <v>35</v>
      </c>
      <c r="E3" s="779"/>
      <c r="F3" s="778" t="s">
        <v>36</v>
      </c>
      <c r="G3" s="779"/>
    </row>
    <row r="4" spans="1:13" ht="15" customHeight="1">
      <c r="A4" s="20" t="s">
        <v>40</v>
      </c>
      <c r="B4" s="146" t="s">
        <v>29</v>
      </c>
      <c r="C4" s="146" t="s">
        <v>30</v>
      </c>
      <c r="D4" s="146" t="s">
        <v>29</v>
      </c>
      <c r="E4" s="146" t="s">
        <v>30</v>
      </c>
      <c r="F4" s="146" t="s">
        <v>29</v>
      </c>
      <c r="G4" s="146" t="s">
        <v>30</v>
      </c>
    </row>
    <row r="5" spans="1:13" s="135" customFormat="1" ht="6" customHeight="1">
      <c r="A5" s="355"/>
      <c r="B5" s="369"/>
      <c r="C5" s="369"/>
      <c r="D5" s="369"/>
      <c r="E5" s="369"/>
      <c r="F5" s="265"/>
      <c r="G5" s="265"/>
    </row>
    <row r="6" spans="1:13" s="135" customFormat="1">
      <c r="A6" s="6">
        <v>1971</v>
      </c>
      <c r="B6" s="367">
        <v>91</v>
      </c>
      <c r="C6" s="367">
        <v>90</v>
      </c>
      <c r="D6" s="367">
        <v>9</v>
      </c>
      <c r="E6" s="367">
        <v>10</v>
      </c>
      <c r="F6" s="368">
        <v>1</v>
      </c>
      <c r="G6" s="368">
        <v>2</v>
      </c>
    </row>
    <row r="7" spans="1:13">
      <c r="A7" s="6">
        <v>1972</v>
      </c>
      <c r="B7" s="367">
        <v>90</v>
      </c>
      <c r="C7" s="367">
        <v>91</v>
      </c>
      <c r="D7" s="367">
        <v>10</v>
      </c>
      <c r="E7" s="367">
        <v>9</v>
      </c>
      <c r="F7" s="104" t="s">
        <v>37</v>
      </c>
      <c r="G7" s="104" t="s">
        <v>37</v>
      </c>
    </row>
    <row r="8" spans="1:13">
      <c r="A8" s="6">
        <v>1973</v>
      </c>
      <c r="B8" s="134">
        <v>89</v>
      </c>
      <c r="C8" s="134">
        <v>92</v>
      </c>
      <c r="D8" s="134">
        <v>11</v>
      </c>
      <c r="E8" s="134">
        <v>8</v>
      </c>
      <c r="F8" s="104" t="s">
        <v>37</v>
      </c>
      <c r="G8" s="104" t="s">
        <v>37</v>
      </c>
    </row>
    <row r="9" spans="1:13">
      <c r="A9" s="6">
        <v>1974</v>
      </c>
      <c r="B9" s="134">
        <v>87</v>
      </c>
      <c r="C9" s="134">
        <v>89</v>
      </c>
      <c r="D9" s="134">
        <v>11</v>
      </c>
      <c r="E9" s="134">
        <v>10</v>
      </c>
      <c r="F9" s="135">
        <v>2</v>
      </c>
      <c r="G9" s="135">
        <v>1</v>
      </c>
    </row>
    <row r="10" spans="1:13">
      <c r="A10" s="6">
        <v>1975</v>
      </c>
      <c r="B10" s="134">
        <v>86</v>
      </c>
      <c r="C10" s="134">
        <v>87</v>
      </c>
      <c r="D10" s="134">
        <v>12</v>
      </c>
      <c r="E10" s="134">
        <v>10</v>
      </c>
      <c r="F10" s="135">
        <v>3</v>
      </c>
      <c r="G10" s="135">
        <v>2</v>
      </c>
    </row>
    <row r="11" spans="1:13">
      <c r="A11" s="6">
        <v>1976</v>
      </c>
      <c r="B11" s="134">
        <v>90</v>
      </c>
      <c r="C11" s="134">
        <v>90</v>
      </c>
      <c r="D11" s="134">
        <v>9</v>
      </c>
      <c r="E11" s="134">
        <v>9</v>
      </c>
      <c r="F11" s="135">
        <v>1</v>
      </c>
      <c r="G11" s="135">
        <v>1</v>
      </c>
    </row>
    <row r="12" spans="1:13">
      <c r="A12" s="6">
        <v>1977</v>
      </c>
      <c r="B12" s="134">
        <v>88</v>
      </c>
      <c r="C12" s="134">
        <v>91</v>
      </c>
      <c r="D12" s="134">
        <v>9</v>
      </c>
      <c r="E12" s="134">
        <v>7</v>
      </c>
      <c r="F12" s="135">
        <v>3</v>
      </c>
      <c r="G12" s="135">
        <v>3</v>
      </c>
    </row>
    <row r="13" spans="1:13">
      <c r="A13" s="6">
        <v>1978</v>
      </c>
      <c r="B13" s="134">
        <v>90</v>
      </c>
      <c r="C13" s="134">
        <v>92</v>
      </c>
      <c r="D13" s="134">
        <v>13</v>
      </c>
      <c r="E13" s="134">
        <v>10</v>
      </c>
      <c r="F13" s="135">
        <v>2</v>
      </c>
      <c r="G13" s="135">
        <v>2</v>
      </c>
    </row>
    <row r="14" spans="1:13">
      <c r="A14" s="6">
        <v>1979</v>
      </c>
      <c r="B14" s="134">
        <v>86</v>
      </c>
      <c r="C14" s="134">
        <v>90</v>
      </c>
      <c r="D14" s="134">
        <v>12</v>
      </c>
      <c r="E14" s="134">
        <v>8</v>
      </c>
      <c r="F14" s="135">
        <v>2</v>
      </c>
      <c r="G14" s="135">
        <v>2</v>
      </c>
    </row>
    <row r="15" spans="1:13">
      <c r="A15" s="6">
        <v>1980</v>
      </c>
      <c r="B15" s="134">
        <v>86</v>
      </c>
      <c r="C15" s="134">
        <v>87</v>
      </c>
      <c r="D15" s="134">
        <v>13</v>
      </c>
      <c r="E15" s="134">
        <v>11</v>
      </c>
      <c r="F15" s="135">
        <v>2</v>
      </c>
      <c r="G15" s="135">
        <v>1</v>
      </c>
    </row>
    <row r="16" spans="1:13">
      <c r="A16" s="6">
        <v>1981</v>
      </c>
      <c r="B16" s="134">
        <v>83</v>
      </c>
      <c r="C16" s="134">
        <v>85</v>
      </c>
      <c r="D16" s="134">
        <v>15</v>
      </c>
      <c r="E16" s="134">
        <v>14</v>
      </c>
      <c r="F16" s="135">
        <v>2</v>
      </c>
      <c r="G16" s="135">
        <v>2</v>
      </c>
    </row>
    <row r="17" spans="1:15">
      <c r="A17" s="6">
        <v>1982</v>
      </c>
      <c r="B17" s="134">
        <v>79</v>
      </c>
      <c r="C17" s="134">
        <v>81</v>
      </c>
      <c r="D17" s="134">
        <v>19</v>
      </c>
      <c r="E17" s="134">
        <v>18</v>
      </c>
      <c r="F17" s="135">
        <v>2</v>
      </c>
      <c r="G17" s="135">
        <v>1</v>
      </c>
    </row>
    <row r="18" spans="1:15">
      <c r="A18" s="6">
        <v>1983</v>
      </c>
      <c r="B18" s="134">
        <v>80</v>
      </c>
      <c r="C18" s="134">
        <v>83</v>
      </c>
      <c r="D18" s="134">
        <v>17</v>
      </c>
      <c r="E18" s="134">
        <v>17</v>
      </c>
      <c r="F18" s="104" t="s">
        <v>37</v>
      </c>
      <c r="G18" s="104" t="s">
        <v>37</v>
      </c>
    </row>
    <row r="19" spans="1:15">
      <c r="A19" s="6">
        <v>1984</v>
      </c>
      <c r="B19" s="104" t="s">
        <v>38</v>
      </c>
      <c r="C19" s="104" t="s">
        <v>38</v>
      </c>
      <c r="D19" s="104" t="s">
        <v>38</v>
      </c>
      <c r="E19" s="104" t="s">
        <v>38</v>
      </c>
      <c r="F19" s="104" t="s">
        <v>38</v>
      </c>
      <c r="G19" s="104" t="s">
        <v>38</v>
      </c>
    </row>
    <row r="20" spans="1:15">
      <c r="A20" s="6">
        <v>1985</v>
      </c>
      <c r="B20" s="104" t="s">
        <v>38</v>
      </c>
      <c r="C20" s="104" t="s">
        <v>38</v>
      </c>
      <c r="D20" s="104" t="s">
        <v>38</v>
      </c>
      <c r="E20" s="104" t="s">
        <v>38</v>
      </c>
      <c r="F20" s="104" t="s">
        <v>38</v>
      </c>
      <c r="G20" s="104" t="s">
        <v>38</v>
      </c>
    </row>
    <row r="21" spans="1:15">
      <c r="A21" s="6">
        <v>1986</v>
      </c>
      <c r="B21" s="134">
        <v>79</v>
      </c>
      <c r="C21" s="134">
        <v>77</v>
      </c>
      <c r="D21" s="134">
        <v>18</v>
      </c>
      <c r="E21" s="134">
        <v>21</v>
      </c>
      <c r="F21" s="135">
        <v>2</v>
      </c>
      <c r="G21" s="135">
        <v>2</v>
      </c>
    </row>
    <row r="22" spans="1:15" ht="12.75" customHeight="1">
      <c r="A22" s="6">
        <v>1987</v>
      </c>
      <c r="B22" s="134">
        <v>78</v>
      </c>
      <c r="C22" s="134">
        <v>78</v>
      </c>
      <c r="D22" s="134">
        <v>20</v>
      </c>
      <c r="E22" s="134">
        <v>20</v>
      </c>
      <c r="F22" s="135">
        <v>2</v>
      </c>
      <c r="G22" s="135">
        <v>2</v>
      </c>
    </row>
    <row r="23" spans="1:15" ht="12.75" customHeight="1">
      <c r="A23" s="6">
        <v>1988</v>
      </c>
      <c r="B23" s="134">
        <v>76</v>
      </c>
      <c r="C23" s="134">
        <v>73</v>
      </c>
      <c r="D23" s="134">
        <v>22</v>
      </c>
      <c r="E23" s="134">
        <v>25</v>
      </c>
      <c r="F23" s="135">
        <v>2</v>
      </c>
      <c r="G23" s="135">
        <v>2</v>
      </c>
    </row>
    <row r="24" spans="1:15" ht="12.75" customHeight="1">
      <c r="A24" s="6">
        <v>1989</v>
      </c>
      <c r="B24" s="28">
        <v>78.052539466556041</v>
      </c>
      <c r="C24" s="28">
        <v>75.64541592999646</v>
      </c>
      <c r="D24" s="28">
        <v>21.947460533444328</v>
      </c>
      <c r="E24" s="28">
        <v>24.354584070004197</v>
      </c>
      <c r="F24" s="104" t="s">
        <v>38</v>
      </c>
      <c r="G24" s="104" t="s">
        <v>38</v>
      </c>
      <c r="H24" s="423"/>
      <c r="I24" s="160"/>
      <c r="J24" s="160"/>
      <c r="K24" s="160"/>
      <c r="L24" s="160"/>
      <c r="M24" s="160"/>
      <c r="N24" s="160"/>
      <c r="O24" s="424"/>
    </row>
    <row r="25" spans="1:15" ht="12.75" customHeight="1">
      <c r="A25" s="6">
        <v>1990</v>
      </c>
      <c r="B25" s="28">
        <v>78.831134156864863</v>
      </c>
      <c r="C25" s="28">
        <v>78.946898164163628</v>
      </c>
      <c r="D25" s="28">
        <v>21.168865843138761</v>
      </c>
      <c r="E25" s="28">
        <v>21.053101835837019</v>
      </c>
      <c r="F25" s="104" t="s">
        <v>38</v>
      </c>
      <c r="G25" s="104" t="s">
        <v>38</v>
      </c>
    </row>
    <row r="26" spans="1:15" ht="12.75" customHeight="1">
      <c r="A26" s="6">
        <v>1991</v>
      </c>
      <c r="B26" s="28">
        <v>80.730450833928884</v>
      </c>
      <c r="C26" s="28">
        <v>77.98383422855089</v>
      </c>
      <c r="D26" s="28">
        <v>19.269549166071435</v>
      </c>
      <c r="E26" s="28">
        <v>22.016165771448506</v>
      </c>
      <c r="F26" s="104" t="s">
        <v>38</v>
      </c>
      <c r="G26" s="104" t="s">
        <v>38</v>
      </c>
    </row>
    <row r="27" spans="1:15" ht="12.75" customHeight="1">
      <c r="A27" s="6">
        <v>1992</v>
      </c>
      <c r="B27" s="28">
        <v>81.679625327260084</v>
      </c>
      <c r="C27" s="28">
        <v>79.077448237566188</v>
      </c>
      <c r="D27" s="28">
        <v>18.32037467274446</v>
      </c>
      <c r="E27" s="28">
        <v>20.922551762429261</v>
      </c>
      <c r="F27" s="104" t="s">
        <v>38</v>
      </c>
      <c r="G27" s="104" t="s">
        <v>38</v>
      </c>
    </row>
    <row r="28" spans="1:15" ht="12.75" customHeight="1">
      <c r="A28" s="6">
        <v>1993</v>
      </c>
      <c r="B28" s="28">
        <v>80.114958952059197</v>
      </c>
      <c r="C28" s="28">
        <v>77.752788416563135</v>
      </c>
      <c r="D28" s="28">
        <v>19.885041047942302</v>
      </c>
      <c r="E28" s="28">
        <v>22.24721158343781</v>
      </c>
      <c r="F28" s="104" t="s">
        <v>38</v>
      </c>
      <c r="G28" s="104" t="s">
        <v>38</v>
      </c>
    </row>
    <row r="29" spans="1:15" ht="12.75" customHeight="1">
      <c r="A29" s="6">
        <v>1994</v>
      </c>
      <c r="B29" s="28">
        <v>80.922383786654407</v>
      </c>
      <c r="C29" s="28">
        <v>78.416460228599206</v>
      </c>
      <c r="D29" s="28">
        <v>19.077616213344708</v>
      </c>
      <c r="E29" s="28">
        <v>21.583539771402183</v>
      </c>
      <c r="F29" s="104" t="s">
        <v>38</v>
      </c>
      <c r="G29" s="104" t="s">
        <v>38</v>
      </c>
    </row>
    <row r="30" spans="1:15" ht="12.75" customHeight="1">
      <c r="A30" s="6">
        <v>1995</v>
      </c>
      <c r="B30" s="28">
        <v>78.364269448120922</v>
      </c>
      <c r="C30" s="28">
        <v>80.399725064693627</v>
      </c>
      <c r="D30" s="28">
        <v>21.635730551881281</v>
      </c>
      <c r="E30" s="28">
        <v>19.600274935304967</v>
      </c>
      <c r="F30" s="104" t="s">
        <v>38</v>
      </c>
      <c r="G30" s="104" t="s">
        <v>38</v>
      </c>
    </row>
    <row r="31" spans="1:15" ht="12.75" customHeight="1">
      <c r="A31" s="6">
        <v>1996</v>
      </c>
      <c r="B31" s="28">
        <v>77.611279783119741</v>
      </c>
      <c r="C31" s="28">
        <v>79.936416015892448</v>
      </c>
      <c r="D31" s="28">
        <v>22.38872021687952</v>
      </c>
      <c r="E31" s="28">
        <v>20.063583984102248</v>
      </c>
      <c r="F31" s="104" t="s">
        <v>38</v>
      </c>
      <c r="G31" s="104" t="s">
        <v>38</v>
      </c>
    </row>
    <row r="32" spans="1:15" ht="12.75" customHeight="1">
      <c r="A32" s="6">
        <v>1997</v>
      </c>
      <c r="B32" s="28">
        <v>77.262087615006863</v>
      </c>
      <c r="C32" s="28">
        <v>79.035980648066968</v>
      </c>
      <c r="D32" s="28">
        <v>22.737912384991713</v>
      </c>
      <c r="E32" s="28">
        <v>20.964019351936983</v>
      </c>
      <c r="F32" s="104" t="s">
        <v>38</v>
      </c>
      <c r="G32" s="104" t="s">
        <v>38</v>
      </c>
    </row>
    <row r="33" spans="1:17" ht="12.75" customHeight="1">
      <c r="A33" s="6">
        <v>1998</v>
      </c>
      <c r="B33" s="28">
        <v>77.9743754359897</v>
      </c>
      <c r="C33" s="28">
        <v>82.285510859840443</v>
      </c>
      <c r="D33" s="28">
        <v>22.025624564008968</v>
      </c>
      <c r="E33" s="28">
        <v>17.714489140158946</v>
      </c>
      <c r="F33" s="104" t="s">
        <v>38</v>
      </c>
      <c r="G33" s="104" t="s">
        <v>38</v>
      </c>
    </row>
    <row r="34" spans="1:17" ht="12.75" customHeight="1">
      <c r="A34" s="6">
        <v>1999</v>
      </c>
      <c r="B34" s="28">
        <v>75.801860226677761</v>
      </c>
      <c r="C34" s="28">
        <v>79.784182565704626</v>
      </c>
      <c r="D34" s="28">
        <v>24.198139773324414</v>
      </c>
      <c r="E34" s="28">
        <v>20.215817434294593</v>
      </c>
      <c r="F34" s="104" t="s">
        <v>38</v>
      </c>
      <c r="G34" s="104" t="s">
        <v>38</v>
      </c>
    </row>
    <row r="35" spans="1:17" ht="12.75" customHeight="1">
      <c r="A35" s="6">
        <v>2000</v>
      </c>
      <c r="B35" s="28">
        <v>80.098773571152364</v>
      </c>
      <c r="C35" s="28">
        <v>81.307637641252313</v>
      </c>
      <c r="D35" s="28">
        <v>19.901226428847206</v>
      </c>
      <c r="E35" s="28">
        <v>18.692362358747399</v>
      </c>
      <c r="F35" s="104" t="s">
        <v>38</v>
      </c>
      <c r="G35" s="104" t="s">
        <v>38</v>
      </c>
      <c r="Q35" s="547"/>
    </row>
    <row r="36" spans="1:17" ht="12.75" customHeight="1">
      <c r="A36" s="6">
        <v>2001</v>
      </c>
      <c r="B36" s="28">
        <v>78.779707718670281</v>
      </c>
      <c r="C36" s="28">
        <v>81.263494672567731</v>
      </c>
      <c r="D36" s="28">
        <v>21.220292281325566</v>
      </c>
      <c r="E36" s="28">
        <v>18.736505327431125</v>
      </c>
      <c r="F36" s="104" t="s">
        <v>38</v>
      </c>
      <c r="G36" s="104" t="s">
        <v>38</v>
      </c>
      <c r="Q36" s="547"/>
    </row>
    <row r="37" spans="1:17" ht="12.75" customHeight="1">
      <c r="A37" s="6">
        <v>2002</v>
      </c>
      <c r="B37" s="28">
        <v>76.434065192878592</v>
      </c>
      <c r="C37" s="28">
        <v>78.637022033219878</v>
      </c>
      <c r="D37" s="28">
        <v>23.565934807120698</v>
      </c>
      <c r="E37" s="28">
        <v>21.362977966777269</v>
      </c>
      <c r="F37" s="104" t="s">
        <v>38</v>
      </c>
      <c r="G37" s="104" t="s">
        <v>38</v>
      </c>
      <c r="Q37" s="547"/>
    </row>
    <row r="38" spans="1:17" ht="12.75" customHeight="1">
      <c r="A38" s="6">
        <v>2003</v>
      </c>
      <c r="B38" s="28">
        <v>72.87321557087904</v>
      </c>
      <c r="C38" s="28">
        <v>77.952257769840188</v>
      </c>
      <c r="D38" s="28">
        <v>27.126784429117539</v>
      </c>
      <c r="E38" s="28">
        <v>22.047742230160427</v>
      </c>
      <c r="F38" s="104" t="s">
        <v>38</v>
      </c>
      <c r="G38" s="104" t="s">
        <v>38</v>
      </c>
      <c r="Q38" s="547"/>
    </row>
    <row r="39" spans="1:17" ht="12.75" customHeight="1">
      <c r="A39" s="6">
        <v>2004</v>
      </c>
      <c r="B39" s="28">
        <v>71.047496319606879</v>
      </c>
      <c r="C39" s="28">
        <v>74.522399240281516</v>
      </c>
      <c r="D39" s="28">
        <v>28.952503680392923</v>
      </c>
      <c r="E39" s="28">
        <v>25.477600759717749</v>
      </c>
      <c r="F39" s="104" t="s">
        <v>38</v>
      </c>
      <c r="G39" s="104" t="s">
        <v>38</v>
      </c>
      <c r="Q39" s="547"/>
    </row>
    <row r="40" spans="1:17" ht="12.75" customHeight="1">
      <c r="A40" s="6">
        <v>2005</v>
      </c>
      <c r="B40" s="28">
        <v>70.686705737074249</v>
      </c>
      <c r="C40" s="28">
        <v>72.915892071192019</v>
      </c>
      <c r="D40" s="28">
        <v>29.31329426292907</v>
      </c>
      <c r="E40" s="28">
        <v>27.084107928806468</v>
      </c>
      <c r="F40" s="104" t="s">
        <v>38</v>
      </c>
      <c r="G40" s="104" t="s">
        <v>38</v>
      </c>
      <c r="Q40" s="547"/>
    </row>
    <row r="41" spans="1:17" ht="12.75" customHeight="1">
      <c r="A41" s="6">
        <v>2006</v>
      </c>
      <c r="B41" s="28">
        <v>68.369011814777096</v>
      </c>
      <c r="C41" s="28">
        <v>69.935325817417137</v>
      </c>
      <c r="D41" s="28">
        <v>31.630988185222485</v>
      </c>
      <c r="E41" s="28">
        <v>30.064674182583733</v>
      </c>
      <c r="F41" s="104" t="s">
        <v>38</v>
      </c>
      <c r="G41" s="104" t="s">
        <v>38</v>
      </c>
      <c r="Q41" s="547"/>
    </row>
    <row r="42" spans="1:17" ht="12.75" customHeight="1">
      <c r="A42" s="6">
        <v>2007</v>
      </c>
      <c r="B42" s="28">
        <v>60.907995812099799</v>
      </c>
      <c r="C42" s="28">
        <v>67.151778342922384</v>
      </c>
      <c r="D42" s="28">
        <v>38.822769567445434</v>
      </c>
      <c r="E42" s="28">
        <v>32.539316110128347</v>
      </c>
      <c r="F42" s="28">
        <v>0.26923462045688396</v>
      </c>
      <c r="G42" s="28">
        <v>0.30890554694483296</v>
      </c>
      <c r="Q42" s="547"/>
    </row>
    <row r="43" spans="1:17" ht="12.75" customHeight="1">
      <c r="A43" s="6">
        <v>2008</v>
      </c>
      <c r="B43" s="28">
        <v>61.677157605294752</v>
      </c>
      <c r="C43" s="28">
        <v>66.506623710416093</v>
      </c>
      <c r="D43" s="28">
        <v>38.023373478884736</v>
      </c>
      <c r="E43" s="28">
        <v>33.172100705277039</v>
      </c>
      <c r="F43" s="28">
        <v>0.2994689158170154</v>
      </c>
      <c r="G43" s="28">
        <v>0.32127558430855879</v>
      </c>
      <c r="Q43" s="547"/>
    </row>
    <row r="44" spans="1:17" ht="12.75" customHeight="1">
      <c r="A44" s="6">
        <v>2009</v>
      </c>
      <c r="B44" s="28">
        <v>59.087055312317069</v>
      </c>
      <c r="C44" s="28">
        <v>65.73557061407358</v>
      </c>
      <c r="D44" s="28">
        <v>40.527514977550481</v>
      </c>
      <c r="E44" s="28">
        <v>34.027836479228966</v>
      </c>
      <c r="F44" s="28">
        <v>0.38542971013066102</v>
      </c>
      <c r="G44" s="28">
        <v>0.23659290669860999</v>
      </c>
      <c r="Q44" s="547"/>
    </row>
    <row r="45" spans="1:17" ht="12.75" customHeight="1">
      <c r="A45" s="6">
        <v>2010</v>
      </c>
      <c r="B45" s="28">
        <v>57.668970758606186</v>
      </c>
      <c r="C45" s="28">
        <v>61.811432311250215</v>
      </c>
      <c r="D45" s="28">
        <v>42.217096678987311</v>
      </c>
      <c r="E45" s="28">
        <v>37.999580398118567</v>
      </c>
      <c r="F45" s="28">
        <v>0.11393256240718973</v>
      </c>
      <c r="G45" s="28">
        <v>0.18898729063148828</v>
      </c>
      <c r="Q45" s="547"/>
    </row>
    <row r="46" spans="1:17" ht="12.75" customHeight="1">
      <c r="A46" s="6">
        <v>2011</v>
      </c>
      <c r="B46" s="28">
        <v>55.19904969926074</v>
      </c>
      <c r="C46" s="28">
        <v>58.977060050987554</v>
      </c>
      <c r="D46" s="28">
        <v>44.319222216803681</v>
      </c>
      <c r="E46" s="28">
        <v>40.631931237549409</v>
      </c>
      <c r="F46" s="28">
        <v>0.48172808393296024</v>
      </c>
      <c r="G46" s="28">
        <v>0.39100871146164312</v>
      </c>
      <c r="Q46" s="547"/>
    </row>
    <row r="47" spans="1:17" ht="12.75" customHeight="1">
      <c r="A47" s="147" t="s">
        <v>92</v>
      </c>
      <c r="B47" s="28">
        <v>51.581721335436256</v>
      </c>
      <c r="C47" s="28">
        <v>53.847882798628611</v>
      </c>
      <c r="D47" s="28">
        <v>48.013470123774532</v>
      </c>
      <c r="E47" s="28">
        <v>45.912819875692392</v>
      </c>
      <c r="F47" s="28">
        <v>0.40480854079073475</v>
      </c>
      <c r="G47" s="28">
        <v>0.23929732567869094</v>
      </c>
      <c r="Q47" s="547"/>
    </row>
    <row r="48" spans="1:17" ht="12.75" customHeight="1">
      <c r="A48" s="147" t="s">
        <v>93</v>
      </c>
      <c r="B48" s="28">
        <v>49.033092998586291</v>
      </c>
      <c r="C48" s="28">
        <v>54.62760155488202</v>
      </c>
      <c r="D48" s="28">
        <v>49.560255088551521</v>
      </c>
      <c r="E48" s="28">
        <v>43.896697891012323</v>
      </c>
      <c r="F48" s="28">
        <v>1.4066519128627413</v>
      </c>
      <c r="G48" s="28">
        <v>1.4757005541037693</v>
      </c>
      <c r="Q48" s="547"/>
    </row>
    <row r="49" spans="1:17" ht="12.75" customHeight="1">
      <c r="A49" s="147">
        <v>2013</v>
      </c>
      <c r="B49" s="28">
        <v>44.278886025797746</v>
      </c>
      <c r="C49" s="28">
        <v>50.493530799625752</v>
      </c>
      <c r="D49" s="28">
        <v>53.980833117161929</v>
      </c>
      <c r="E49" s="28">
        <v>47.954721534114455</v>
      </c>
      <c r="F49" s="28">
        <v>1.7402808570431707</v>
      </c>
      <c r="G49" s="28">
        <v>1.5517476662611456</v>
      </c>
      <c r="Q49" s="547"/>
    </row>
    <row r="50" spans="1:17" ht="12.75" customHeight="1">
      <c r="A50" s="147">
        <v>2014</v>
      </c>
      <c r="B50" s="28">
        <v>42.572482000000001</v>
      </c>
      <c r="C50" s="28">
        <v>50.229717999999998</v>
      </c>
      <c r="D50" s="28">
        <v>55.727070245754092</v>
      </c>
      <c r="E50" s="28">
        <v>48.753047723569772</v>
      </c>
      <c r="F50" s="28">
        <v>1.700448</v>
      </c>
      <c r="G50" s="28">
        <v>1.017234</v>
      </c>
      <c r="Q50" s="547"/>
    </row>
    <row r="51" spans="1:17" ht="12.75" customHeight="1">
      <c r="A51" s="147">
        <v>2015</v>
      </c>
      <c r="B51" s="602">
        <v>40.003827460428461</v>
      </c>
      <c r="C51" s="602">
        <v>43.674196580259284</v>
      </c>
      <c r="D51" s="602">
        <v>57.770089203156083</v>
      </c>
      <c r="E51" s="602">
        <v>54.942690313081165</v>
      </c>
      <c r="F51" s="602">
        <v>2.2260833364162327</v>
      </c>
      <c r="G51" s="602">
        <v>1.3831131066603266</v>
      </c>
      <c r="Q51" s="547"/>
    </row>
    <row r="52" spans="1:17" ht="12.75" customHeight="1">
      <c r="A52" s="147">
        <v>2016</v>
      </c>
      <c r="B52" s="602">
        <v>35.833067539036001</v>
      </c>
      <c r="C52" s="602">
        <v>43.722799246994498</v>
      </c>
      <c r="D52" s="602">
        <v>62.933477388609901</v>
      </c>
      <c r="E52" s="602">
        <v>55.219910076260007</v>
      </c>
      <c r="F52" s="602">
        <v>1.23345507235413</v>
      </c>
      <c r="G52" s="602">
        <v>1.05729067674545</v>
      </c>
      <c r="Q52" s="547"/>
    </row>
    <row r="53" spans="1:17" ht="6" customHeight="1">
      <c r="A53" s="199"/>
      <c r="B53" s="200"/>
      <c r="C53" s="200"/>
      <c r="D53" s="200"/>
      <c r="E53" s="200"/>
      <c r="F53" s="201"/>
      <c r="G53" s="200"/>
      <c r="Q53" s="547"/>
    </row>
    <row r="54" spans="1:17" ht="75.75" customHeight="1">
      <c r="A54" s="789" t="s">
        <v>355</v>
      </c>
      <c r="B54" s="790"/>
      <c r="C54" s="790"/>
      <c r="D54" s="790"/>
      <c r="E54" s="790"/>
      <c r="F54" s="791"/>
      <c r="G54" s="791"/>
      <c r="Q54" s="547"/>
    </row>
    <row r="55" spans="1:17" s="42" customFormat="1" ht="6" customHeight="1">
      <c r="A55" s="106"/>
      <c r="B55" s="84"/>
      <c r="C55" s="84"/>
      <c r="D55" s="84"/>
      <c r="E55" s="84"/>
      <c r="F55" s="84"/>
      <c r="G55" s="84"/>
      <c r="H55" s="107"/>
      <c r="Q55" s="547"/>
    </row>
    <row r="56" spans="1:17" s="42" customFormat="1" ht="12.75" customHeight="1">
      <c r="A56" s="776" t="s">
        <v>200</v>
      </c>
      <c r="B56" s="792"/>
      <c r="C56" s="792"/>
      <c r="D56" s="792"/>
      <c r="E56" s="792"/>
      <c r="F56" s="793"/>
      <c r="G56" s="793"/>
      <c r="Q56" s="547"/>
    </row>
    <row r="57" spans="1:17">
      <c r="Q57" s="547"/>
    </row>
    <row r="58" spans="1:17">
      <c r="Q58" s="547"/>
    </row>
    <row r="59" spans="1:17">
      <c r="F59" s="100"/>
    </row>
  </sheetData>
  <mergeCells count="7">
    <mergeCell ref="K1:M1"/>
    <mergeCell ref="A2:G2"/>
    <mergeCell ref="A54:G54"/>
    <mergeCell ref="A56:G56"/>
    <mergeCell ref="B3:C3"/>
    <mergeCell ref="D3:E3"/>
    <mergeCell ref="F3:G3"/>
  </mergeCells>
  <phoneticPr fontId="3" type="noConversion"/>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95"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2"/>
  <sheetViews>
    <sheetView workbookViewId="0">
      <pane ySplit="4" topLeftCell="A5" activePane="bottomLeft" state="frozen"/>
      <selection activeCell="A17" sqref="A17:XFD18"/>
      <selection pane="bottomLeft" activeCell="C17" sqref="C17"/>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286"/>
      <c r="C1" s="286"/>
      <c r="D1" s="286"/>
      <c r="E1" s="286"/>
      <c r="F1" s="286"/>
      <c r="G1" s="286"/>
      <c r="H1" s="286"/>
      <c r="I1" s="286"/>
      <c r="J1" s="286"/>
      <c r="K1" s="774" t="s">
        <v>354</v>
      </c>
      <c r="L1" s="774"/>
      <c r="M1" s="774"/>
      <c r="N1" s="774"/>
    </row>
    <row r="2" spans="1:14" s="284" customFormat="1" ht="15" customHeight="1">
      <c r="A2" s="859" t="s">
        <v>454</v>
      </c>
      <c r="B2" s="863"/>
      <c r="C2" s="863"/>
      <c r="D2" s="863"/>
      <c r="E2" s="863"/>
      <c r="F2" s="863"/>
      <c r="G2" s="863"/>
      <c r="H2" s="863"/>
      <c r="I2" s="863"/>
      <c r="K2" s="20"/>
    </row>
    <row r="3" spans="1:14" ht="15" customHeight="1">
      <c r="B3" s="779" t="s">
        <v>10</v>
      </c>
      <c r="C3" s="835"/>
      <c r="D3" s="779" t="s">
        <v>27</v>
      </c>
      <c r="E3" s="835"/>
      <c r="F3" s="779" t="s">
        <v>26</v>
      </c>
      <c r="G3" s="835"/>
      <c r="H3" s="779" t="s">
        <v>36</v>
      </c>
      <c r="I3" s="835"/>
    </row>
    <row r="4" spans="1:14" ht="15" customHeight="1">
      <c r="A4" s="20" t="s">
        <v>40</v>
      </c>
      <c r="B4" s="277" t="s">
        <v>29</v>
      </c>
      <c r="C4" s="277" t="s">
        <v>30</v>
      </c>
      <c r="D4" s="277" t="s">
        <v>29</v>
      </c>
      <c r="E4" s="277" t="s">
        <v>30</v>
      </c>
      <c r="F4" s="277" t="s">
        <v>29</v>
      </c>
      <c r="G4" s="277" t="s">
        <v>30</v>
      </c>
      <c r="H4" s="277" t="s">
        <v>29</v>
      </c>
      <c r="I4" s="277" t="s">
        <v>30</v>
      </c>
    </row>
    <row r="5" spans="1:14" ht="6" customHeight="1">
      <c r="A5" s="297"/>
      <c r="B5" s="265"/>
      <c r="C5" s="265"/>
      <c r="D5" s="383"/>
      <c r="E5" s="383"/>
      <c r="F5" s="383"/>
      <c r="G5" s="383"/>
      <c r="H5" s="383"/>
      <c r="I5" s="383"/>
    </row>
    <row r="6" spans="1:14" ht="12.75" customHeight="1">
      <c r="A6" s="371">
        <v>2012</v>
      </c>
      <c r="B6" s="101">
        <v>460</v>
      </c>
      <c r="C6" s="101">
        <v>658</v>
      </c>
      <c r="D6" s="95">
        <v>61.331635475841438</v>
      </c>
      <c r="E6" s="95">
        <v>75.017634510879915</v>
      </c>
      <c r="F6" s="95">
        <v>27.916698464315694</v>
      </c>
      <c r="G6" s="95">
        <v>17.530032624301011</v>
      </c>
      <c r="H6" s="95">
        <v>10.751666059843206</v>
      </c>
      <c r="I6" s="95">
        <v>7.4523328648192155</v>
      </c>
    </row>
    <row r="7" spans="1:14" ht="12.75" customHeight="1">
      <c r="A7" s="282">
        <v>2013</v>
      </c>
      <c r="B7" s="101">
        <v>544</v>
      </c>
      <c r="C7" s="101">
        <v>694</v>
      </c>
      <c r="D7" s="95">
        <v>55.746748038724377</v>
      </c>
      <c r="E7" s="95">
        <v>74.77534730551946</v>
      </c>
      <c r="F7" s="95">
        <v>30.935597432481288</v>
      </c>
      <c r="G7" s="95">
        <v>15.579204299664184</v>
      </c>
      <c r="H7" s="95">
        <v>13.31765452879459</v>
      </c>
      <c r="I7" s="95">
        <v>9.6454483948171958</v>
      </c>
    </row>
    <row r="8" spans="1:14" ht="12.75" customHeight="1">
      <c r="A8" s="282">
        <v>2014</v>
      </c>
      <c r="B8" s="101">
        <v>531</v>
      </c>
      <c r="C8" s="101">
        <v>542</v>
      </c>
      <c r="D8" s="95">
        <v>57.821908661670889</v>
      </c>
      <c r="E8" s="95">
        <v>72.741700230834624</v>
      </c>
      <c r="F8" s="95">
        <v>25.423149587390675</v>
      </c>
      <c r="G8" s="95">
        <v>15.595336103286911</v>
      </c>
      <c r="H8" s="95">
        <v>16.754941750937739</v>
      </c>
      <c r="I8" s="95">
        <v>11.662963665879071</v>
      </c>
    </row>
    <row r="9" spans="1:14">
      <c r="A9" s="626">
        <v>2015</v>
      </c>
      <c r="B9" s="101">
        <v>521</v>
      </c>
      <c r="C9" s="101">
        <v>556</v>
      </c>
      <c r="D9" s="95">
        <v>53.475055995182046</v>
      </c>
      <c r="E9" s="95">
        <v>76.073127272943054</v>
      </c>
      <c r="F9" s="95">
        <v>27.683265601956801</v>
      </c>
      <c r="G9" s="95">
        <v>14.119465388545462</v>
      </c>
      <c r="H9" s="95">
        <v>18.841678402861181</v>
      </c>
      <c r="I9" s="95">
        <v>9.8074073385113127</v>
      </c>
    </row>
    <row r="10" spans="1:14">
      <c r="A10" s="499">
        <v>2016</v>
      </c>
      <c r="B10" s="101">
        <v>426</v>
      </c>
      <c r="C10" s="101">
        <v>542</v>
      </c>
      <c r="D10" s="95">
        <v>60.4342323868024</v>
      </c>
      <c r="E10" s="95">
        <v>69.595704669513097</v>
      </c>
      <c r="F10" s="95">
        <v>26.819371027233998</v>
      </c>
      <c r="G10" s="95">
        <v>21.091735913186501</v>
      </c>
      <c r="H10" s="95">
        <v>12.7463965859636</v>
      </c>
      <c r="I10" s="95">
        <v>9.3125594173003901</v>
      </c>
      <c r="J10" s="658"/>
    </row>
    <row r="11" spans="1:14" s="42" customFormat="1" ht="6" customHeight="1">
      <c r="A11" s="268" t="s">
        <v>40</v>
      </c>
      <c r="B11" s="267"/>
      <c r="C11" s="267"/>
      <c r="D11" s="267"/>
      <c r="E11" s="267"/>
      <c r="F11" s="267"/>
      <c r="G11" s="267"/>
      <c r="H11" s="267"/>
      <c r="I11" s="267"/>
      <c r="J11" s="279"/>
      <c r="K11" s="107"/>
    </row>
    <row r="12" spans="1:14" s="42" customFormat="1" ht="12.75" customHeight="1">
      <c r="A12" s="801" t="s">
        <v>200</v>
      </c>
      <c r="B12" s="792"/>
      <c r="C12" s="792"/>
      <c r="D12" s="792"/>
      <c r="E12" s="792"/>
      <c r="F12" s="792"/>
      <c r="G12" s="792"/>
      <c r="H12" s="792"/>
      <c r="I12" s="792"/>
      <c r="J12" s="20"/>
      <c r="K12" s="20"/>
    </row>
  </sheetData>
  <mergeCells count="7">
    <mergeCell ref="K1:N1"/>
    <mergeCell ref="A12:I12"/>
    <mergeCell ref="A2:I2"/>
    <mergeCell ref="B3:C3"/>
    <mergeCell ref="D3:E3"/>
    <mergeCell ref="F3:G3"/>
    <mergeCell ref="H3:I3"/>
  </mergeCells>
  <hyperlinks>
    <hyperlink ref="K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4"/>
  <sheetViews>
    <sheetView workbookViewId="0">
      <pane ySplit="4" topLeftCell="A5" activePane="bottomLeft" state="frozen"/>
      <selection activeCell="A17" sqref="A17:XFD18"/>
      <selection pane="bottomLeft" activeCell="E24" sqref="E24"/>
    </sheetView>
  </sheetViews>
  <sheetFormatPr defaultColWidth="9.140625" defaultRowHeight="12.75"/>
  <cols>
    <col min="1" max="1" width="6.7109375" style="20" customWidth="1"/>
    <col min="2" max="14" width="8.7109375" style="20" customWidth="1"/>
    <col min="15" max="16384" width="9.140625" style="20"/>
  </cols>
  <sheetData>
    <row r="1" spans="1:14" s="94" customFormat="1" ht="30" customHeight="1">
      <c r="A1" s="142"/>
      <c r="B1" s="286"/>
      <c r="C1" s="286"/>
      <c r="D1" s="286"/>
      <c r="E1" s="286"/>
      <c r="F1" s="286"/>
      <c r="G1" s="747"/>
      <c r="H1" s="748"/>
      <c r="I1" s="748"/>
      <c r="J1" s="435"/>
      <c r="K1" s="774" t="s">
        <v>354</v>
      </c>
      <c r="L1" s="775"/>
      <c r="M1" s="775"/>
      <c r="N1" s="817"/>
    </row>
    <row r="2" spans="1:14" s="160" customFormat="1" ht="30" customHeight="1">
      <c r="A2" s="864" t="s">
        <v>455</v>
      </c>
      <c r="B2" s="864"/>
      <c r="C2" s="864"/>
      <c r="D2" s="864"/>
      <c r="E2" s="864"/>
      <c r="F2" s="864"/>
      <c r="G2" s="864"/>
      <c r="H2" s="864"/>
      <c r="I2" s="864"/>
      <c r="J2" s="864"/>
      <c r="K2" s="864"/>
    </row>
    <row r="3" spans="1:14" ht="30" customHeight="1">
      <c r="B3" s="804" t="s">
        <v>95</v>
      </c>
      <c r="C3" s="804"/>
      <c r="D3" s="779" t="s">
        <v>96</v>
      </c>
      <c r="E3" s="779"/>
      <c r="F3" s="779" t="s">
        <v>97</v>
      </c>
      <c r="G3" s="779"/>
      <c r="H3" s="804" t="s">
        <v>19</v>
      </c>
      <c r="I3" s="804"/>
      <c r="J3" s="779" t="s">
        <v>36</v>
      </c>
      <c r="K3" s="779"/>
    </row>
    <row r="4" spans="1:14" ht="15" customHeight="1">
      <c r="A4" s="20" t="s">
        <v>40</v>
      </c>
      <c r="B4" s="179" t="s">
        <v>29</v>
      </c>
      <c r="C4" s="179" t="s">
        <v>30</v>
      </c>
      <c r="D4" s="179" t="s">
        <v>29</v>
      </c>
      <c r="E4" s="179" t="s">
        <v>30</v>
      </c>
      <c r="F4" s="179" t="s">
        <v>29</v>
      </c>
      <c r="G4" s="179" t="s">
        <v>30</v>
      </c>
      <c r="H4" s="179" t="s">
        <v>29</v>
      </c>
      <c r="I4" s="179" t="s">
        <v>30</v>
      </c>
      <c r="J4" s="179" t="s">
        <v>29</v>
      </c>
      <c r="K4" s="179" t="s">
        <v>30</v>
      </c>
    </row>
    <row r="5" spans="1:14" ht="6" customHeight="1">
      <c r="A5" s="297"/>
      <c r="B5" s="386"/>
      <c r="C5" s="386"/>
      <c r="D5" s="386"/>
      <c r="E5" s="386"/>
      <c r="F5" s="386"/>
      <c r="G5" s="386"/>
      <c r="H5" s="386"/>
      <c r="I5" s="386"/>
      <c r="J5" s="386"/>
      <c r="K5" s="386"/>
    </row>
    <row r="6" spans="1:14" ht="12.75" customHeight="1">
      <c r="A6" s="371">
        <v>2012</v>
      </c>
      <c r="B6" s="51">
        <v>30.710204571404226</v>
      </c>
      <c r="C6" s="51">
        <v>13.726006407985267</v>
      </c>
      <c r="D6" s="51">
        <v>22.692693829180374</v>
      </c>
      <c r="E6" s="51">
        <v>9.1374263746753268</v>
      </c>
      <c r="F6" s="51">
        <v>12.883000162746489</v>
      </c>
      <c r="G6" s="51">
        <v>2.9648597994738903</v>
      </c>
      <c r="H6" s="51">
        <v>67.297727384313163</v>
      </c>
      <c r="I6" s="51">
        <v>84.773179324688499</v>
      </c>
      <c r="J6" s="51">
        <v>1.9920680442820971</v>
      </c>
      <c r="K6" s="51">
        <v>1.5008142673224907</v>
      </c>
    </row>
    <row r="7" spans="1:14" ht="12.75" customHeight="1">
      <c r="A7" s="282">
        <v>2013</v>
      </c>
      <c r="B7" s="51">
        <v>25.752670386826921</v>
      </c>
      <c r="C7" s="51">
        <v>13.872712013633018</v>
      </c>
      <c r="D7" s="51">
        <v>19.939371563758552</v>
      </c>
      <c r="E7" s="51">
        <v>9.1340626637368203</v>
      </c>
      <c r="F7" s="51">
        <v>11.4713432411816</v>
      </c>
      <c r="G7" s="51">
        <v>3.2372297349443766</v>
      </c>
      <c r="H7" s="51">
        <v>72.341911904387899</v>
      </c>
      <c r="I7" s="51">
        <v>84.629787478919056</v>
      </c>
      <c r="J7" s="51">
        <v>1.905417708785045</v>
      </c>
      <c r="K7" s="51">
        <v>1.4975005074478012</v>
      </c>
    </row>
    <row r="8" spans="1:14" ht="12.75" customHeight="1">
      <c r="A8" s="282">
        <v>2014</v>
      </c>
      <c r="B8" s="51">
        <v>26.398664908838938</v>
      </c>
      <c r="C8" s="51">
        <v>12.92761994755775</v>
      </c>
      <c r="D8" s="51">
        <v>20.792696702204129</v>
      </c>
      <c r="E8" s="51">
        <v>9.437539186878988</v>
      </c>
      <c r="F8" s="51">
        <v>12.397226101170979</v>
      </c>
      <c r="G8" s="51">
        <v>4.4359001398901805</v>
      </c>
      <c r="H8" s="51">
        <v>72.337871211659206</v>
      </c>
      <c r="I8" s="51">
        <v>86.4569485395497</v>
      </c>
      <c r="J8" s="51">
        <v>1.2634638795057931</v>
      </c>
      <c r="K8" s="51">
        <v>0.61543151289243148</v>
      </c>
    </row>
    <row r="9" spans="1:14">
      <c r="A9" s="626">
        <v>2015</v>
      </c>
      <c r="B9" s="51">
        <v>27.134123521877836</v>
      </c>
      <c r="C9" s="51">
        <v>11.695320140019188</v>
      </c>
      <c r="D9" s="51">
        <v>21.779898943295859</v>
      </c>
      <c r="E9" s="51">
        <v>8.3760819370714987</v>
      </c>
      <c r="F9" s="51">
        <v>11.918095801563283</v>
      </c>
      <c r="G9" s="51">
        <v>3.3528940309729007</v>
      </c>
      <c r="H9" s="51">
        <v>70.76708378890153</v>
      </c>
      <c r="I9" s="51">
        <v>86.31225372065272</v>
      </c>
      <c r="J9" s="51">
        <v>2.0987926892208275</v>
      </c>
      <c r="K9" s="51">
        <v>1.9924261393268392</v>
      </c>
    </row>
    <row r="10" spans="1:14">
      <c r="A10" s="501">
        <v>2016</v>
      </c>
      <c r="B10" s="51">
        <v>24.268089269032998</v>
      </c>
      <c r="C10" s="51">
        <v>10.5439878861532</v>
      </c>
      <c r="D10" s="51">
        <v>19.8</v>
      </c>
      <c r="E10" s="51">
        <v>7.9</v>
      </c>
      <c r="F10" s="51">
        <v>11.189776801636601</v>
      </c>
      <c r="G10" s="51">
        <v>3.5574100988200801</v>
      </c>
      <c r="H10" s="51">
        <v>74.159449350571904</v>
      </c>
      <c r="I10" s="51">
        <v>88.590994124094607</v>
      </c>
      <c r="J10" s="51">
        <v>1.5724613803951499</v>
      </c>
      <c r="K10" s="51">
        <v>0.86501798975218103</v>
      </c>
    </row>
    <row r="11" spans="1:14" s="42" customFormat="1" ht="6" customHeight="1">
      <c r="A11" s="268" t="s">
        <v>40</v>
      </c>
      <c r="B11" s="267"/>
      <c r="C11" s="267"/>
      <c r="D11" s="267"/>
      <c r="E11" s="267"/>
      <c r="F11" s="267"/>
      <c r="G11" s="267"/>
      <c r="H11" s="267"/>
      <c r="I11" s="267"/>
      <c r="J11" s="267"/>
      <c r="K11" s="266"/>
    </row>
    <row r="12" spans="1:14" s="42" customFormat="1" ht="12.75" customHeight="1">
      <c r="A12" s="801" t="s">
        <v>200</v>
      </c>
      <c r="B12" s="801"/>
      <c r="C12" s="801"/>
      <c r="D12" s="801"/>
      <c r="E12" s="801"/>
      <c r="F12" s="801"/>
      <c r="G12" s="801"/>
      <c r="H12" s="801"/>
      <c r="I12" s="801"/>
      <c r="J12" s="801"/>
      <c r="K12" s="801"/>
    </row>
    <row r="14" spans="1:14">
      <c r="G14" s="632"/>
    </row>
  </sheetData>
  <mergeCells count="8">
    <mergeCell ref="K1:N1"/>
    <mergeCell ref="A12:K12"/>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15"/>
  <sheetViews>
    <sheetView workbookViewId="0">
      <pane ySplit="4" topLeftCell="A5" activePane="bottomLeft" state="frozen"/>
      <selection activeCell="A17" sqref="A17:XFD18"/>
      <selection pane="bottomLeft" activeCell="A15" sqref="A15"/>
    </sheetView>
  </sheetViews>
  <sheetFormatPr defaultColWidth="9.140625" defaultRowHeight="12.75"/>
  <cols>
    <col min="1" max="1" width="6.7109375" style="20" customWidth="1"/>
    <col min="2" max="13" width="8.7109375" style="20" customWidth="1"/>
    <col min="14" max="16384" width="9.140625" style="20"/>
  </cols>
  <sheetData>
    <row r="1" spans="1:17" s="94" customFormat="1" ht="30" customHeight="1">
      <c r="A1" s="142"/>
      <c r="B1" s="286"/>
      <c r="C1" s="286"/>
      <c r="D1" s="286"/>
      <c r="E1" s="286"/>
      <c r="F1" s="286"/>
      <c r="G1" s="747"/>
      <c r="H1" s="747"/>
      <c r="I1" s="747"/>
      <c r="J1" s="435"/>
      <c r="K1" s="774" t="s">
        <v>354</v>
      </c>
      <c r="L1" s="775"/>
      <c r="M1" s="775"/>
    </row>
    <row r="2" spans="1:17" s="284" customFormat="1" ht="30" customHeight="1">
      <c r="A2" s="864" t="s">
        <v>456</v>
      </c>
      <c r="B2" s="864"/>
      <c r="C2" s="864"/>
      <c r="D2" s="864"/>
      <c r="E2" s="864"/>
      <c r="F2" s="864"/>
      <c r="G2" s="864"/>
      <c r="H2" s="864"/>
      <c r="I2" s="864"/>
      <c r="J2" s="864"/>
      <c r="K2" s="864"/>
    </row>
    <row r="3" spans="1:17" s="275" customFormat="1" ht="30" customHeight="1">
      <c r="B3" s="804" t="s">
        <v>95</v>
      </c>
      <c r="C3" s="804"/>
      <c r="D3" s="779" t="s">
        <v>96</v>
      </c>
      <c r="E3" s="779"/>
      <c r="F3" s="779" t="s">
        <v>97</v>
      </c>
      <c r="G3" s="779"/>
      <c r="H3" s="804" t="s">
        <v>19</v>
      </c>
      <c r="I3" s="804"/>
      <c r="J3" s="779" t="s">
        <v>36</v>
      </c>
      <c r="K3" s="779"/>
    </row>
    <row r="4" spans="1:17" ht="15" customHeight="1">
      <c r="A4" s="20" t="s">
        <v>40</v>
      </c>
      <c r="B4" s="179" t="s">
        <v>29</v>
      </c>
      <c r="C4" s="179" t="s">
        <v>30</v>
      </c>
      <c r="D4" s="179" t="s">
        <v>29</v>
      </c>
      <c r="E4" s="179" t="s">
        <v>30</v>
      </c>
      <c r="F4" s="179" t="s">
        <v>29</v>
      </c>
      <c r="G4" s="179" t="s">
        <v>30</v>
      </c>
      <c r="H4" s="179" t="s">
        <v>29</v>
      </c>
      <c r="I4" s="179" t="s">
        <v>30</v>
      </c>
      <c r="J4" s="179" t="s">
        <v>29</v>
      </c>
      <c r="K4" s="179" t="s">
        <v>30</v>
      </c>
    </row>
    <row r="5" spans="1:17" ht="6" customHeight="1">
      <c r="A5" s="297"/>
      <c r="B5" s="386"/>
      <c r="C5" s="386"/>
      <c r="D5" s="386"/>
      <c r="E5" s="386"/>
      <c r="F5" s="386"/>
      <c r="G5" s="386"/>
      <c r="H5" s="386"/>
      <c r="I5" s="386"/>
      <c r="J5" s="386"/>
      <c r="K5" s="386"/>
    </row>
    <row r="6" spans="1:17" ht="12.75" customHeight="1">
      <c r="A6" s="371">
        <v>2012</v>
      </c>
      <c r="B6" s="51">
        <v>49.073940987355222</v>
      </c>
      <c r="C6" s="51">
        <v>26.588273499121961</v>
      </c>
      <c r="D6" s="51">
        <v>36.582830394279917</v>
      </c>
      <c r="E6" s="51">
        <v>16.864827627787491</v>
      </c>
      <c r="F6" s="51">
        <v>21.971499299011167</v>
      </c>
      <c r="G6" s="51">
        <v>5.9381566562785579</v>
      </c>
      <c r="H6" s="51">
        <v>49.872955590504617</v>
      </c>
      <c r="I6" s="51">
        <v>72.928542825893516</v>
      </c>
      <c r="J6" s="51">
        <v>1.0531034221405609</v>
      </c>
      <c r="K6" s="51">
        <v>0.48318367498251635</v>
      </c>
    </row>
    <row r="7" spans="1:17" ht="12.75" customHeight="1">
      <c r="A7" s="282">
        <v>2013</v>
      </c>
      <c r="B7" s="51">
        <v>47.135535598436093</v>
      </c>
      <c r="C7" s="51">
        <v>25.536443332691938</v>
      </c>
      <c r="D7" s="51">
        <v>36.99258902260388</v>
      </c>
      <c r="E7" s="51">
        <v>16.389795920509993</v>
      </c>
      <c r="F7" s="51">
        <v>24.073630015370853</v>
      </c>
      <c r="G7" s="51">
        <v>6.3164447966230792</v>
      </c>
      <c r="H7" s="51">
        <v>51.759780342521111</v>
      </c>
      <c r="I7" s="51">
        <v>73.345765569398509</v>
      </c>
      <c r="J7" s="51">
        <v>1.1046840590437748</v>
      </c>
      <c r="K7" s="51">
        <v>1.117791097908583</v>
      </c>
    </row>
    <row r="8" spans="1:17" ht="12.75" customHeight="1">
      <c r="A8" s="282">
        <v>2014</v>
      </c>
      <c r="B8" s="51">
        <v>50.819418669809949</v>
      </c>
      <c r="C8" s="51">
        <v>26.070272977879277</v>
      </c>
      <c r="D8" s="51">
        <v>40.590540053714506</v>
      </c>
      <c r="E8" s="51">
        <v>16.783376335496282</v>
      </c>
      <c r="F8" s="51">
        <v>25.741408889931954</v>
      </c>
      <c r="G8" s="51">
        <v>5.590262306262753</v>
      </c>
      <c r="H8" s="51">
        <v>48.466670791869277</v>
      </c>
      <c r="I8" s="51">
        <v>73.661949828844016</v>
      </c>
      <c r="J8" s="51">
        <v>0.71391053831998619</v>
      </c>
      <c r="K8" s="51">
        <v>0.26777719327405419</v>
      </c>
    </row>
    <row r="9" spans="1:17">
      <c r="A9" s="626">
        <v>2015</v>
      </c>
      <c r="B9" s="51">
        <v>46.459116658486032</v>
      </c>
      <c r="C9" s="51">
        <v>25.827255769507218</v>
      </c>
      <c r="D9" s="51">
        <v>38.755001009343019</v>
      </c>
      <c r="E9" s="51">
        <v>17.791952661008629</v>
      </c>
      <c r="F9" s="51">
        <v>25.244148717277358</v>
      </c>
      <c r="G9" s="51">
        <v>7.5638434004933472</v>
      </c>
      <c r="H9" s="51">
        <v>52.808590696218126</v>
      </c>
      <c r="I9" s="51">
        <v>73.241469327345982</v>
      </c>
      <c r="J9" s="51">
        <v>0.73229264529660865</v>
      </c>
      <c r="K9" s="51">
        <v>0.93127490314707451</v>
      </c>
    </row>
    <row r="10" spans="1:17">
      <c r="A10" s="501">
        <v>2016</v>
      </c>
      <c r="B10" s="51">
        <v>47.386701556573499</v>
      </c>
      <c r="C10" s="51">
        <v>24.283302658307701</v>
      </c>
      <c r="D10" s="51">
        <v>38.4</v>
      </c>
      <c r="E10" s="51">
        <v>18.100000000000001</v>
      </c>
      <c r="F10" s="51">
        <v>23.275153706574802</v>
      </c>
      <c r="G10" s="51">
        <v>7.2080383144028302</v>
      </c>
      <c r="H10" s="51">
        <v>51.438451300198999</v>
      </c>
      <c r="I10" s="51">
        <v>74.730063324388993</v>
      </c>
      <c r="J10" s="51">
        <v>1.17484714322752</v>
      </c>
      <c r="K10" s="51">
        <v>0.98663401730326405</v>
      </c>
    </row>
    <row r="11" spans="1:17" s="42" customFormat="1" ht="6" customHeight="1">
      <c r="A11" s="268" t="s">
        <v>40</v>
      </c>
      <c r="B11" s="267"/>
      <c r="C11" s="267"/>
      <c r="D11" s="267"/>
      <c r="E11" s="267"/>
      <c r="F11" s="267"/>
      <c r="G11" s="267"/>
      <c r="H11" s="267"/>
      <c r="I11" s="267"/>
      <c r="J11" s="267"/>
      <c r="K11" s="266"/>
    </row>
    <row r="12" spans="1:17" s="42" customFormat="1" ht="12.75" customHeight="1">
      <c r="A12" s="801" t="s">
        <v>200</v>
      </c>
      <c r="B12" s="801"/>
      <c r="C12" s="801"/>
      <c r="D12" s="801"/>
      <c r="E12" s="801"/>
      <c r="F12" s="801"/>
      <c r="G12" s="801"/>
      <c r="H12" s="801"/>
      <c r="I12" s="801"/>
      <c r="J12" s="801"/>
      <c r="K12" s="801"/>
    </row>
    <row r="14" spans="1:17">
      <c r="G14" s="633"/>
      <c r="K14" s="633"/>
      <c r="O14" s="510"/>
      <c r="Q14" s="510"/>
    </row>
    <row r="15" spans="1:17" ht="12.75" customHeight="1">
      <c r="O15" s="510"/>
      <c r="Q15" s="510"/>
    </row>
  </sheetData>
  <mergeCells count="8">
    <mergeCell ref="K1:M1"/>
    <mergeCell ref="A12:K12"/>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55"/>
  <sheetViews>
    <sheetView zoomScaleNormal="100" workbookViewId="0">
      <pane ySplit="4" topLeftCell="A16" activePane="bottomLeft" state="frozen"/>
      <selection activeCell="A17" sqref="A17:XFD18"/>
      <selection pane="bottomLeft" activeCell="U35" sqref="U35"/>
    </sheetView>
  </sheetViews>
  <sheetFormatPr defaultColWidth="9.140625" defaultRowHeight="12.75"/>
  <cols>
    <col min="1" max="1" width="6.7109375" style="20" customWidth="1"/>
    <col min="2" max="16" width="8.7109375" style="20" customWidth="1"/>
    <col min="17" max="16384" width="9.140625" style="20"/>
  </cols>
  <sheetData>
    <row r="1" spans="1:15" s="94" customFormat="1" ht="30" customHeight="1">
      <c r="A1" s="142"/>
      <c r="B1" s="286"/>
      <c r="C1" s="286"/>
      <c r="D1" s="799" t="s">
        <v>578</v>
      </c>
      <c r="E1" s="799"/>
      <c r="F1" s="799"/>
      <c r="G1" s="799"/>
      <c r="K1" s="774" t="s">
        <v>354</v>
      </c>
      <c r="L1" s="775"/>
      <c r="M1" s="775"/>
      <c r="N1" s="817"/>
    </row>
    <row r="2" spans="1:15" s="284" customFormat="1" ht="15" customHeight="1">
      <c r="A2" s="859" t="s">
        <v>457</v>
      </c>
      <c r="B2" s="865"/>
      <c r="C2" s="865"/>
      <c r="D2" s="865"/>
      <c r="E2" s="865"/>
      <c r="F2" s="865"/>
      <c r="G2" s="865"/>
      <c r="H2" s="865"/>
      <c r="I2" s="865"/>
      <c r="J2" s="865"/>
      <c r="K2" s="865"/>
      <c r="L2" s="865"/>
      <c r="M2" s="865"/>
      <c r="N2" s="131"/>
      <c r="O2" s="131"/>
    </row>
    <row r="3" spans="1:15" ht="15" customHeight="1">
      <c r="B3" s="805" t="s">
        <v>26</v>
      </c>
      <c r="C3" s="805"/>
      <c r="D3" s="805" t="s">
        <v>0</v>
      </c>
      <c r="E3" s="805"/>
      <c r="F3" s="778" t="s">
        <v>1</v>
      </c>
      <c r="G3" s="778"/>
      <c r="H3" s="778" t="s">
        <v>2</v>
      </c>
      <c r="I3" s="778"/>
      <c r="J3" s="778" t="s">
        <v>300</v>
      </c>
      <c r="K3" s="778"/>
      <c r="L3" s="805" t="s">
        <v>36</v>
      </c>
      <c r="M3" s="805"/>
    </row>
    <row r="4" spans="1:15" ht="15" customHeight="1">
      <c r="A4" s="131" t="s">
        <v>40</v>
      </c>
      <c r="B4" s="276" t="s">
        <v>29</v>
      </c>
      <c r="C4" s="276" t="s">
        <v>30</v>
      </c>
      <c r="D4" s="276" t="s">
        <v>29</v>
      </c>
      <c r="E4" s="276" t="s">
        <v>30</v>
      </c>
      <c r="F4" s="276" t="s">
        <v>29</v>
      </c>
      <c r="G4" s="276" t="s">
        <v>30</v>
      </c>
      <c r="H4" s="276" t="s">
        <v>29</v>
      </c>
      <c r="I4" s="276" t="s">
        <v>30</v>
      </c>
      <c r="J4" s="276" t="s">
        <v>29</v>
      </c>
      <c r="K4" s="276" t="s">
        <v>30</v>
      </c>
      <c r="L4" s="276" t="s">
        <v>29</v>
      </c>
      <c r="M4" s="276" t="s">
        <v>30</v>
      </c>
      <c r="N4" s="276"/>
      <c r="O4" s="4"/>
    </row>
    <row r="5" spans="1:15" ht="6" customHeight="1">
      <c r="A5" s="297"/>
      <c r="B5" s="322"/>
      <c r="C5" s="322"/>
      <c r="D5" s="322"/>
      <c r="E5" s="322"/>
      <c r="F5" s="324"/>
      <c r="G5" s="324"/>
      <c r="H5" s="324"/>
      <c r="I5" s="324"/>
      <c r="J5" s="324"/>
      <c r="K5" s="324"/>
      <c r="L5" s="322"/>
      <c r="M5" s="322"/>
      <c r="O5" s="276"/>
    </row>
    <row r="6" spans="1:15" ht="12.75" customHeight="1">
      <c r="A6" s="371">
        <v>1974</v>
      </c>
      <c r="B6" s="95">
        <v>74</v>
      </c>
      <c r="C6" s="95">
        <v>93</v>
      </c>
      <c r="D6" s="95">
        <v>25</v>
      </c>
      <c r="E6" s="95">
        <v>4</v>
      </c>
      <c r="F6" s="35" t="s">
        <v>38</v>
      </c>
      <c r="G6" s="35" t="s">
        <v>38</v>
      </c>
      <c r="H6" s="35" t="s">
        <v>38</v>
      </c>
      <c r="I6" s="35" t="s">
        <v>38</v>
      </c>
      <c r="J6" s="35" t="s">
        <v>38</v>
      </c>
      <c r="K6" s="35" t="s">
        <v>38</v>
      </c>
      <c r="L6" s="95">
        <v>2</v>
      </c>
      <c r="M6" s="95">
        <v>3</v>
      </c>
      <c r="O6" s="276"/>
    </row>
    <row r="7" spans="1:15" ht="12.75" customHeight="1">
      <c r="A7" s="282">
        <v>1975</v>
      </c>
      <c r="B7" s="95">
        <v>72</v>
      </c>
      <c r="C7" s="95">
        <v>92</v>
      </c>
      <c r="D7" s="95">
        <v>26</v>
      </c>
      <c r="E7" s="95">
        <v>5</v>
      </c>
      <c r="F7" s="35" t="s">
        <v>38</v>
      </c>
      <c r="G7" s="35" t="s">
        <v>38</v>
      </c>
      <c r="H7" s="35" t="s">
        <v>38</v>
      </c>
      <c r="I7" s="35" t="s">
        <v>38</v>
      </c>
      <c r="J7" s="35" t="s">
        <v>38</v>
      </c>
      <c r="K7" s="35" t="s">
        <v>38</v>
      </c>
      <c r="L7" s="95">
        <v>1</v>
      </c>
      <c r="M7" s="95">
        <v>3</v>
      </c>
      <c r="O7" s="276"/>
    </row>
    <row r="8" spans="1:15" ht="12.75" customHeight="1">
      <c r="A8" s="282">
        <v>1976</v>
      </c>
      <c r="B8" s="95">
        <v>67</v>
      </c>
      <c r="C8" s="95">
        <v>93</v>
      </c>
      <c r="D8" s="95">
        <v>29</v>
      </c>
      <c r="E8" s="95">
        <v>5</v>
      </c>
      <c r="F8" s="35" t="s">
        <v>38</v>
      </c>
      <c r="G8" s="35" t="s">
        <v>38</v>
      </c>
      <c r="H8" s="35" t="s">
        <v>38</v>
      </c>
      <c r="I8" s="35" t="s">
        <v>38</v>
      </c>
      <c r="J8" s="35" t="s">
        <v>38</v>
      </c>
      <c r="K8" s="35" t="s">
        <v>38</v>
      </c>
      <c r="L8" s="95">
        <v>2</v>
      </c>
      <c r="M8" s="95">
        <v>3</v>
      </c>
      <c r="O8" s="276"/>
    </row>
    <row r="9" spans="1:15" ht="12.75" customHeight="1">
      <c r="A9" s="282">
        <v>1977</v>
      </c>
      <c r="B9" s="95">
        <v>68</v>
      </c>
      <c r="C9" s="95">
        <v>91</v>
      </c>
      <c r="D9" s="95">
        <v>30</v>
      </c>
      <c r="E9" s="95">
        <v>8</v>
      </c>
      <c r="F9" s="35" t="s">
        <v>38</v>
      </c>
      <c r="G9" s="35" t="s">
        <v>38</v>
      </c>
      <c r="H9" s="35" t="s">
        <v>38</v>
      </c>
      <c r="I9" s="35" t="s">
        <v>38</v>
      </c>
      <c r="J9" s="35" t="s">
        <v>38</v>
      </c>
      <c r="K9" s="35" t="s">
        <v>38</v>
      </c>
      <c r="L9" s="95">
        <v>2</v>
      </c>
      <c r="M9" s="95">
        <v>3</v>
      </c>
      <c r="O9" s="276"/>
    </row>
    <row r="10" spans="1:15" ht="12.75" customHeight="1">
      <c r="A10" s="282">
        <v>1978</v>
      </c>
      <c r="B10" s="97" t="s">
        <v>37</v>
      </c>
      <c r="C10" s="97" t="s">
        <v>37</v>
      </c>
      <c r="D10" s="97" t="s">
        <v>37</v>
      </c>
      <c r="E10" s="97" t="s">
        <v>37</v>
      </c>
      <c r="F10" s="35" t="s">
        <v>38</v>
      </c>
      <c r="G10" s="35" t="s">
        <v>38</v>
      </c>
      <c r="H10" s="35" t="s">
        <v>38</v>
      </c>
      <c r="I10" s="35" t="s">
        <v>38</v>
      </c>
      <c r="J10" s="35" t="s">
        <v>38</v>
      </c>
      <c r="K10" s="35" t="s">
        <v>38</v>
      </c>
      <c r="L10" s="97" t="s">
        <v>37</v>
      </c>
      <c r="M10" s="97" t="s">
        <v>37</v>
      </c>
      <c r="O10" s="276"/>
    </row>
    <row r="11" spans="1:15" ht="12.75" customHeight="1">
      <c r="A11" s="282">
        <v>1979</v>
      </c>
      <c r="B11" s="95">
        <v>69</v>
      </c>
      <c r="C11" s="95">
        <v>91</v>
      </c>
      <c r="D11" s="95">
        <v>29</v>
      </c>
      <c r="E11" s="95">
        <v>6</v>
      </c>
      <c r="F11" s="35" t="s">
        <v>38</v>
      </c>
      <c r="G11" s="35" t="s">
        <v>38</v>
      </c>
      <c r="H11" s="35" t="s">
        <v>38</v>
      </c>
      <c r="I11" s="35" t="s">
        <v>38</v>
      </c>
      <c r="J11" s="35" t="s">
        <v>38</v>
      </c>
      <c r="K11" s="35" t="s">
        <v>38</v>
      </c>
      <c r="L11" s="95">
        <v>1</v>
      </c>
      <c r="M11" s="95">
        <v>2</v>
      </c>
      <c r="O11" s="276"/>
    </row>
    <row r="12" spans="1:15" ht="12.75" customHeight="1">
      <c r="A12" s="282">
        <v>1980</v>
      </c>
      <c r="B12" s="95">
        <v>68</v>
      </c>
      <c r="C12" s="95">
        <v>88</v>
      </c>
      <c r="D12" s="95">
        <v>30</v>
      </c>
      <c r="E12" s="95">
        <v>8</v>
      </c>
      <c r="F12" s="35" t="s">
        <v>38</v>
      </c>
      <c r="G12" s="35" t="s">
        <v>38</v>
      </c>
      <c r="H12" s="35" t="s">
        <v>38</v>
      </c>
      <c r="I12" s="35" t="s">
        <v>38</v>
      </c>
      <c r="J12" s="35" t="s">
        <v>38</v>
      </c>
      <c r="K12" s="35" t="s">
        <v>38</v>
      </c>
      <c r="L12" s="95">
        <v>2</v>
      </c>
      <c r="M12" s="95">
        <v>3</v>
      </c>
      <c r="O12" s="276"/>
    </row>
    <row r="13" spans="1:15" ht="12.75" customHeight="1">
      <c r="A13" s="282">
        <v>1981</v>
      </c>
      <c r="B13" s="95">
        <v>68</v>
      </c>
      <c r="C13" s="95">
        <v>89</v>
      </c>
      <c r="D13" s="95">
        <v>30</v>
      </c>
      <c r="E13" s="95">
        <v>7</v>
      </c>
      <c r="F13" s="35" t="s">
        <v>38</v>
      </c>
      <c r="G13" s="35" t="s">
        <v>38</v>
      </c>
      <c r="H13" s="35" t="s">
        <v>38</v>
      </c>
      <c r="I13" s="35" t="s">
        <v>38</v>
      </c>
      <c r="J13" s="35" t="s">
        <v>38</v>
      </c>
      <c r="K13" s="35" t="s">
        <v>38</v>
      </c>
      <c r="L13" s="95">
        <v>1</v>
      </c>
      <c r="M13" s="95">
        <v>4</v>
      </c>
      <c r="O13" s="276"/>
    </row>
    <row r="14" spans="1:15" ht="12.75" customHeight="1">
      <c r="A14" s="282">
        <v>1982</v>
      </c>
      <c r="B14" s="95">
        <v>69</v>
      </c>
      <c r="C14" s="95">
        <v>91</v>
      </c>
      <c r="D14" s="95">
        <v>30</v>
      </c>
      <c r="E14" s="95">
        <v>7</v>
      </c>
      <c r="F14" s="35" t="s">
        <v>38</v>
      </c>
      <c r="G14" s="35" t="s">
        <v>38</v>
      </c>
      <c r="H14" s="35" t="s">
        <v>38</v>
      </c>
      <c r="I14" s="35" t="s">
        <v>38</v>
      </c>
      <c r="J14" s="35" t="s">
        <v>38</v>
      </c>
      <c r="K14" s="35" t="s">
        <v>38</v>
      </c>
      <c r="L14" s="95">
        <v>1</v>
      </c>
      <c r="M14" s="95">
        <v>2</v>
      </c>
      <c r="O14" s="276"/>
    </row>
    <row r="15" spans="1:15" ht="12.75" customHeight="1">
      <c r="A15" s="282" t="s">
        <v>98</v>
      </c>
      <c r="B15" s="97" t="s">
        <v>37</v>
      </c>
      <c r="C15" s="97" t="s">
        <v>37</v>
      </c>
      <c r="D15" s="95">
        <v>29</v>
      </c>
      <c r="E15" s="95">
        <v>7</v>
      </c>
      <c r="F15" s="35" t="s">
        <v>38</v>
      </c>
      <c r="G15" s="35" t="s">
        <v>38</v>
      </c>
      <c r="H15" s="35" t="s">
        <v>38</v>
      </c>
      <c r="I15" s="35" t="s">
        <v>38</v>
      </c>
      <c r="J15" s="35" t="s">
        <v>38</v>
      </c>
      <c r="K15" s="35" t="s">
        <v>38</v>
      </c>
      <c r="L15" s="97" t="s">
        <v>37</v>
      </c>
      <c r="M15" s="97" t="s">
        <v>37</v>
      </c>
      <c r="O15" s="276"/>
    </row>
    <row r="16" spans="1:15" ht="12.75" customHeight="1">
      <c r="A16" s="282" t="s">
        <v>99</v>
      </c>
      <c r="B16" s="95">
        <v>79</v>
      </c>
      <c r="C16" s="95">
        <v>97</v>
      </c>
      <c r="D16" s="95">
        <v>21</v>
      </c>
      <c r="E16" s="95">
        <v>2</v>
      </c>
      <c r="F16" s="35" t="s">
        <v>38</v>
      </c>
      <c r="G16" s="35" t="s">
        <v>38</v>
      </c>
      <c r="H16" s="35" t="s">
        <v>38</v>
      </c>
      <c r="I16" s="35" t="s">
        <v>38</v>
      </c>
      <c r="J16" s="35" t="s">
        <v>38</v>
      </c>
      <c r="K16" s="35" t="s">
        <v>38</v>
      </c>
      <c r="L16" s="97" t="s">
        <v>37</v>
      </c>
      <c r="M16" s="97" t="s">
        <v>37</v>
      </c>
      <c r="O16" s="276"/>
    </row>
    <row r="17" spans="1:16" ht="12.75" customHeight="1">
      <c r="A17" s="282">
        <v>1984</v>
      </c>
      <c r="B17" s="95">
        <v>78</v>
      </c>
      <c r="C17" s="95">
        <v>98</v>
      </c>
      <c r="D17" s="95">
        <v>24</v>
      </c>
      <c r="E17" s="95">
        <v>1</v>
      </c>
      <c r="F17" s="35" t="s">
        <v>38</v>
      </c>
      <c r="G17" s="35" t="s">
        <v>38</v>
      </c>
      <c r="H17" s="35" t="s">
        <v>38</v>
      </c>
      <c r="I17" s="35" t="s">
        <v>38</v>
      </c>
      <c r="J17" s="35" t="s">
        <v>38</v>
      </c>
      <c r="K17" s="35" t="s">
        <v>38</v>
      </c>
      <c r="L17" s="97" t="s">
        <v>37</v>
      </c>
      <c r="M17" s="97" t="s">
        <v>37</v>
      </c>
      <c r="O17" s="276"/>
    </row>
    <row r="18" spans="1:16" ht="12.75" customHeight="1">
      <c r="A18" s="282">
        <v>1985</v>
      </c>
      <c r="B18" s="95">
        <v>78</v>
      </c>
      <c r="C18" s="95">
        <v>97</v>
      </c>
      <c r="D18" s="95">
        <v>21</v>
      </c>
      <c r="E18" s="95">
        <v>2</v>
      </c>
      <c r="F18" s="35" t="s">
        <v>38</v>
      </c>
      <c r="G18" s="35" t="s">
        <v>38</v>
      </c>
      <c r="H18" s="35" t="s">
        <v>38</v>
      </c>
      <c r="I18" s="35" t="s">
        <v>38</v>
      </c>
      <c r="J18" s="35" t="s">
        <v>38</v>
      </c>
      <c r="K18" s="35" t="s">
        <v>38</v>
      </c>
      <c r="L18" s="97" t="s">
        <v>37</v>
      </c>
      <c r="M18" s="97" t="s">
        <v>37</v>
      </c>
      <c r="O18" s="276"/>
    </row>
    <row r="19" spans="1:16" ht="12.75" customHeight="1">
      <c r="A19" s="282">
        <v>1986</v>
      </c>
      <c r="B19" s="95">
        <v>74</v>
      </c>
      <c r="C19" s="95">
        <v>95</v>
      </c>
      <c r="D19" s="95">
        <v>24</v>
      </c>
      <c r="E19" s="95">
        <v>2</v>
      </c>
      <c r="F19" s="35" t="s">
        <v>38</v>
      </c>
      <c r="G19" s="35" t="s">
        <v>38</v>
      </c>
      <c r="H19" s="35" t="s">
        <v>38</v>
      </c>
      <c r="I19" s="35" t="s">
        <v>38</v>
      </c>
      <c r="J19" s="35" t="s">
        <v>38</v>
      </c>
      <c r="K19" s="35" t="s">
        <v>38</v>
      </c>
      <c r="L19" s="95">
        <v>3</v>
      </c>
      <c r="M19" s="95">
        <v>2</v>
      </c>
      <c r="O19" s="276"/>
    </row>
    <row r="20" spans="1:16" ht="12.75" customHeight="1">
      <c r="A20" s="282">
        <v>1987</v>
      </c>
      <c r="B20" s="95">
        <v>74</v>
      </c>
      <c r="C20" s="95">
        <v>95</v>
      </c>
      <c r="D20" s="95">
        <v>25</v>
      </c>
      <c r="E20" s="95">
        <v>2</v>
      </c>
      <c r="F20" s="35" t="s">
        <v>38</v>
      </c>
      <c r="G20" s="35" t="s">
        <v>38</v>
      </c>
      <c r="H20" s="35" t="s">
        <v>38</v>
      </c>
      <c r="I20" s="35" t="s">
        <v>38</v>
      </c>
      <c r="J20" s="35" t="s">
        <v>38</v>
      </c>
      <c r="K20" s="35" t="s">
        <v>38</v>
      </c>
      <c r="L20" s="95">
        <v>1</v>
      </c>
      <c r="M20" s="95">
        <v>2</v>
      </c>
      <c r="O20" s="276"/>
      <c r="P20" s="502"/>
    </row>
    <row r="21" spans="1:16" ht="12.75" customHeight="1">
      <c r="A21" s="282">
        <v>1988</v>
      </c>
      <c r="B21" s="95">
        <v>75</v>
      </c>
      <c r="C21" s="95">
        <v>95</v>
      </c>
      <c r="D21" s="95">
        <v>22</v>
      </c>
      <c r="E21" s="95">
        <v>2</v>
      </c>
      <c r="F21" s="35" t="s">
        <v>38</v>
      </c>
      <c r="G21" s="35" t="s">
        <v>38</v>
      </c>
      <c r="H21" s="35" t="s">
        <v>38</v>
      </c>
      <c r="I21" s="35" t="s">
        <v>38</v>
      </c>
      <c r="J21" s="35" t="s">
        <v>38</v>
      </c>
      <c r="K21" s="35" t="s">
        <v>38</v>
      </c>
      <c r="L21" s="95">
        <v>2</v>
      </c>
      <c r="M21" s="95">
        <v>3</v>
      </c>
      <c r="O21" s="276"/>
      <c r="P21" s="502"/>
    </row>
    <row r="22" spans="1:16" ht="12.75" customHeight="1">
      <c r="A22" s="282">
        <v>1989</v>
      </c>
      <c r="B22" s="95">
        <v>78.394265529671856</v>
      </c>
      <c r="C22" s="95">
        <v>95.158873270664856</v>
      </c>
      <c r="D22" s="95">
        <v>19.959618772723591</v>
      </c>
      <c r="E22" s="95">
        <v>2.8422317383467979</v>
      </c>
      <c r="F22" s="35" t="s">
        <v>38</v>
      </c>
      <c r="G22" s="35" t="s">
        <v>38</v>
      </c>
      <c r="H22" s="35" t="s">
        <v>38</v>
      </c>
      <c r="I22" s="35" t="s">
        <v>38</v>
      </c>
      <c r="J22" s="35" t="s">
        <v>38</v>
      </c>
      <c r="K22" s="35" t="s">
        <v>38</v>
      </c>
      <c r="L22" s="95">
        <v>1.6461156976048199</v>
      </c>
      <c r="M22" s="95">
        <v>1.9988949909884357</v>
      </c>
      <c r="O22" s="276"/>
      <c r="P22" s="502"/>
    </row>
    <row r="23" spans="1:16" ht="12.75" customHeight="1">
      <c r="A23" s="282">
        <v>1990</v>
      </c>
      <c r="B23" s="95">
        <v>79.357894572453489</v>
      </c>
      <c r="C23" s="95">
        <v>95.727480493273859</v>
      </c>
      <c r="D23" s="95">
        <v>19.239612056095741</v>
      </c>
      <c r="E23" s="95">
        <v>2.2790196265758298</v>
      </c>
      <c r="F23" s="35" t="s">
        <v>38</v>
      </c>
      <c r="G23" s="35" t="s">
        <v>38</v>
      </c>
      <c r="H23" s="35" t="s">
        <v>38</v>
      </c>
      <c r="I23" s="35" t="s">
        <v>38</v>
      </c>
      <c r="J23" s="35" t="s">
        <v>38</v>
      </c>
      <c r="K23" s="35" t="s">
        <v>38</v>
      </c>
      <c r="L23" s="95">
        <v>1.4024933714544756</v>
      </c>
      <c r="M23" s="95">
        <v>1.9934998801503969</v>
      </c>
      <c r="O23" s="276"/>
      <c r="P23" s="502"/>
    </row>
    <row r="24" spans="1:16" ht="12.75" customHeight="1">
      <c r="A24" s="282">
        <v>1991</v>
      </c>
      <c r="B24" s="95">
        <v>83.590416563266615</v>
      </c>
      <c r="C24" s="95">
        <v>97.712232854567802</v>
      </c>
      <c r="D24" s="95">
        <v>15.411787847808297</v>
      </c>
      <c r="E24" s="95">
        <v>1.228129471494763</v>
      </c>
      <c r="F24" s="35" t="s">
        <v>38</v>
      </c>
      <c r="G24" s="35" t="s">
        <v>38</v>
      </c>
      <c r="H24" s="35" t="s">
        <v>38</v>
      </c>
      <c r="I24" s="35" t="s">
        <v>38</v>
      </c>
      <c r="J24" s="35" t="s">
        <v>38</v>
      </c>
      <c r="K24" s="35" t="s">
        <v>38</v>
      </c>
      <c r="L24" s="95">
        <v>0.99779558892541076</v>
      </c>
      <c r="M24" s="95">
        <v>1.0596376739374072</v>
      </c>
      <c r="O24" s="276"/>
      <c r="P24" s="502"/>
    </row>
    <row r="25" spans="1:16" ht="12.75" customHeight="1">
      <c r="A25" s="282">
        <v>1992</v>
      </c>
      <c r="B25" s="95">
        <v>80.746432978430988</v>
      </c>
      <c r="C25" s="95">
        <v>98.381692506281198</v>
      </c>
      <c r="D25" s="95">
        <v>18.321232322032188</v>
      </c>
      <c r="E25" s="95">
        <v>0.81262418545506399</v>
      </c>
      <c r="F25" s="35" t="s">
        <v>38</v>
      </c>
      <c r="G25" s="35" t="s">
        <v>38</v>
      </c>
      <c r="H25" s="35" t="s">
        <v>38</v>
      </c>
      <c r="I25" s="35" t="s">
        <v>38</v>
      </c>
      <c r="J25" s="35" t="s">
        <v>38</v>
      </c>
      <c r="K25" s="35" t="s">
        <v>38</v>
      </c>
      <c r="L25" s="95">
        <v>0.93233469954169779</v>
      </c>
      <c r="M25" s="95">
        <v>0.80568330826341761</v>
      </c>
      <c r="O25" s="276"/>
      <c r="P25" s="502"/>
    </row>
    <row r="26" spans="1:16" ht="12.75" customHeight="1">
      <c r="A26" s="282">
        <v>1993</v>
      </c>
      <c r="B26" s="95">
        <v>82.820596240113829</v>
      </c>
      <c r="C26" s="95">
        <v>98.277531320353006</v>
      </c>
      <c r="D26" s="95">
        <v>16.085983470669625</v>
      </c>
      <c r="E26" s="95">
        <v>0.74412265955837942</v>
      </c>
      <c r="F26" s="35" t="s">
        <v>38</v>
      </c>
      <c r="G26" s="35" t="s">
        <v>38</v>
      </c>
      <c r="H26" s="35" t="s">
        <v>38</v>
      </c>
      <c r="I26" s="35" t="s">
        <v>38</v>
      </c>
      <c r="J26" s="35" t="s">
        <v>38</v>
      </c>
      <c r="K26" s="35" t="s">
        <v>38</v>
      </c>
      <c r="L26" s="95">
        <v>1.0934202892175655</v>
      </c>
      <c r="M26" s="95">
        <v>0.9783460200886428</v>
      </c>
      <c r="O26" s="276"/>
      <c r="P26" s="502"/>
    </row>
    <row r="27" spans="1:16" ht="12.75" customHeight="1">
      <c r="A27" s="282">
        <v>1994</v>
      </c>
      <c r="B27" s="95">
        <v>79.090685868598698</v>
      </c>
      <c r="C27" s="95">
        <v>97.984348882339717</v>
      </c>
      <c r="D27" s="95">
        <v>19.635096385910881</v>
      </c>
      <c r="E27" s="95">
        <v>1.3997354575270169</v>
      </c>
      <c r="F27" s="35" t="s">
        <v>38</v>
      </c>
      <c r="G27" s="35" t="s">
        <v>38</v>
      </c>
      <c r="H27" s="35" t="s">
        <v>38</v>
      </c>
      <c r="I27" s="35" t="s">
        <v>38</v>
      </c>
      <c r="J27" s="35" t="s">
        <v>38</v>
      </c>
      <c r="K27" s="35" t="s">
        <v>38</v>
      </c>
      <c r="L27" s="95">
        <v>1.2742177454892085</v>
      </c>
      <c r="M27" s="95">
        <v>0.61591566013341503</v>
      </c>
      <c r="O27" s="276"/>
    </row>
    <row r="28" spans="1:16" ht="12.75" customHeight="1">
      <c r="A28" s="282">
        <v>1995</v>
      </c>
      <c r="B28" s="95">
        <v>81.690832591007862</v>
      </c>
      <c r="C28" s="95">
        <v>97.661976797184835</v>
      </c>
      <c r="D28" s="95">
        <v>17.003093033836084</v>
      </c>
      <c r="E28" s="95">
        <v>1.2490731570180471</v>
      </c>
      <c r="F28" s="35" t="s">
        <v>38</v>
      </c>
      <c r="G28" s="35" t="s">
        <v>38</v>
      </c>
      <c r="H28" s="35" t="s">
        <v>38</v>
      </c>
      <c r="I28" s="35" t="s">
        <v>38</v>
      </c>
      <c r="J28" s="35" t="s">
        <v>38</v>
      </c>
      <c r="K28" s="35" t="s">
        <v>38</v>
      </c>
      <c r="L28" s="95">
        <v>1.3060743751571648</v>
      </c>
      <c r="M28" s="95">
        <v>1.0889500457969283</v>
      </c>
      <c r="O28" s="276"/>
    </row>
    <row r="29" spans="1:16" ht="12.75" customHeight="1">
      <c r="A29" s="282">
        <v>1996</v>
      </c>
      <c r="B29" s="95">
        <v>81.095400867985617</v>
      </c>
      <c r="C29" s="95">
        <v>97.301353147742972</v>
      </c>
      <c r="D29" s="95">
        <v>16.712246908300248</v>
      </c>
      <c r="E29" s="95">
        <v>1.4159178913933894</v>
      </c>
      <c r="F29" s="35" t="s">
        <v>38</v>
      </c>
      <c r="G29" s="35" t="s">
        <v>38</v>
      </c>
      <c r="H29" s="35" t="s">
        <v>38</v>
      </c>
      <c r="I29" s="35" t="s">
        <v>38</v>
      </c>
      <c r="J29" s="35" t="s">
        <v>38</v>
      </c>
      <c r="K29" s="35" t="s">
        <v>38</v>
      </c>
      <c r="L29" s="95">
        <v>2.192352223713018</v>
      </c>
      <c r="M29" s="95">
        <v>1.2827289608630041</v>
      </c>
      <c r="O29" s="276"/>
    </row>
    <row r="30" spans="1:16" ht="12.75" customHeight="1">
      <c r="A30" s="282" t="s">
        <v>169</v>
      </c>
      <c r="B30" s="95">
        <v>81.352371581885976</v>
      </c>
      <c r="C30" s="95">
        <v>97.646971954427812</v>
      </c>
      <c r="D30" s="95">
        <v>17.732947315526797</v>
      </c>
      <c r="E30" s="95">
        <v>1.5577893691079117</v>
      </c>
      <c r="F30" s="35" t="s">
        <v>38</v>
      </c>
      <c r="G30" s="35" t="s">
        <v>38</v>
      </c>
      <c r="H30" s="35" t="s">
        <v>38</v>
      </c>
      <c r="I30" s="35" t="s">
        <v>38</v>
      </c>
      <c r="J30" s="35" t="s">
        <v>38</v>
      </c>
      <c r="K30" s="35" t="s">
        <v>38</v>
      </c>
      <c r="L30" s="95">
        <v>0.9146811025868945</v>
      </c>
      <c r="M30" s="95">
        <v>0.7952386764641568</v>
      </c>
    </row>
    <row r="31" spans="1:16" ht="12.75" customHeight="1">
      <c r="A31" s="282" t="s">
        <v>170</v>
      </c>
      <c r="B31" s="95">
        <v>77.566279539309363</v>
      </c>
      <c r="C31" s="95">
        <v>95.992520181843702</v>
      </c>
      <c r="D31" s="95">
        <v>20.999043037438398</v>
      </c>
      <c r="E31" s="95">
        <v>3.2571517471900915</v>
      </c>
      <c r="F31" s="95">
        <v>9.6614612302137601</v>
      </c>
      <c r="G31" s="95">
        <v>0.40570938101143111</v>
      </c>
      <c r="H31" s="95">
        <v>2.76777987286501</v>
      </c>
      <c r="I31" s="95">
        <v>0.31837964962966131</v>
      </c>
      <c r="J31" s="95">
        <v>8.5698019343596261</v>
      </c>
      <c r="K31" s="95">
        <v>2.5330627165489989</v>
      </c>
      <c r="L31" s="95">
        <v>1.4346774232525867</v>
      </c>
      <c r="M31" s="95">
        <v>0.75032807096587906</v>
      </c>
    </row>
    <row r="32" spans="1:16" ht="12.75" customHeight="1">
      <c r="A32" s="282">
        <v>1998</v>
      </c>
      <c r="B32" s="95">
        <v>78.020309710662445</v>
      </c>
      <c r="C32" s="95">
        <v>96.434905740481582</v>
      </c>
      <c r="D32" s="95">
        <v>20.507622654394599</v>
      </c>
      <c r="E32" s="95">
        <v>2.2819281797109685</v>
      </c>
      <c r="F32" s="95">
        <v>10.839396364686785</v>
      </c>
      <c r="G32" s="95">
        <v>0.39374779604997978</v>
      </c>
      <c r="H32" s="95">
        <v>2.504514774167764</v>
      </c>
      <c r="I32" s="95">
        <v>5.8703517700688601E-2</v>
      </c>
      <c r="J32" s="95">
        <v>7.1637115155400517</v>
      </c>
      <c r="K32" s="95">
        <v>1.8294768659603</v>
      </c>
      <c r="L32" s="95">
        <v>1.4720676349397841</v>
      </c>
      <c r="M32" s="95">
        <v>1.2831660798062317</v>
      </c>
    </row>
    <row r="33" spans="1:19" ht="12.75" customHeight="1">
      <c r="A33" s="282">
        <v>1999</v>
      </c>
      <c r="B33" s="95">
        <v>75.033786945936768</v>
      </c>
      <c r="C33" s="95">
        <v>95.516093752245069</v>
      </c>
      <c r="D33" s="95">
        <v>23.983676204159327</v>
      </c>
      <c r="E33" s="95">
        <v>3.4393571955389355</v>
      </c>
      <c r="F33" s="95">
        <v>13.289134323312721</v>
      </c>
      <c r="G33" s="95">
        <v>0.85672659936582241</v>
      </c>
      <c r="H33" s="95">
        <v>2.3704562254785224</v>
      </c>
      <c r="I33" s="95">
        <v>0.49446937324600232</v>
      </c>
      <c r="J33" s="95">
        <v>8.3240856553680835</v>
      </c>
      <c r="K33" s="95">
        <v>2.0881612229271109</v>
      </c>
      <c r="L33" s="95">
        <v>0.98253684990678414</v>
      </c>
      <c r="M33" s="95">
        <v>1.0445490522151504</v>
      </c>
    </row>
    <row r="34" spans="1:19" ht="12.75" customHeight="1">
      <c r="A34" s="282">
        <v>2000</v>
      </c>
      <c r="B34" s="95">
        <v>72.829533095606052</v>
      </c>
      <c r="C34" s="95">
        <v>95.304036427379771</v>
      </c>
      <c r="D34" s="95">
        <v>26.122046976398398</v>
      </c>
      <c r="E34" s="95">
        <v>3.5835505285945581</v>
      </c>
      <c r="F34" s="95">
        <v>13.892509576332538</v>
      </c>
      <c r="G34" s="95">
        <v>0.22464891314451169</v>
      </c>
      <c r="H34" s="95">
        <v>3.2361827445479419</v>
      </c>
      <c r="I34" s="95">
        <v>0.25665508262336556</v>
      </c>
      <c r="J34" s="95">
        <v>8.9933546555179191</v>
      </c>
      <c r="K34" s="95">
        <v>3.1022465328266811</v>
      </c>
      <c r="L34" s="95">
        <v>1.0484199279961017</v>
      </c>
      <c r="M34" s="95">
        <v>1.112413044027073</v>
      </c>
    </row>
    <row r="35" spans="1:19" ht="12.75" customHeight="1">
      <c r="A35" s="282">
        <v>2001</v>
      </c>
      <c r="B35" s="95">
        <v>71.964734462250021</v>
      </c>
      <c r="C35" s="95">
        <v>93.792921422816477</v>
      </c>
      <c r="D35" s="95">
        <v>27.296647712533449</v>
      </c>
      <c r="E35" s="95">
        <v>5.1560913078986683</v>
      </c>
      <c r="F35" s="95">
        <v>14.998706025353931</v>
      </c>
      <c r="G35" s="95">
        <v>0.6364657248161899</v>
      </c>
      <c r="H35" s="95">
        <v>3.0238069703482915</v>
      </c>
      <c r="I35" s="95">
        <v>0.51339445390214267</v>
      </c>
      <c r="J35" s="95">
        <v>9.2741347168312291</v>
      </c>
      <c r="K35" s="95">
        <v>4.0062311291803354</v>
      </c>
      <c r="L35" s="95">
        <v>0.73861782521494468</v>
      </c>
      <c r="M35" s="95">
        <v>1.0509872692835476</v>
      </c>
    </row>
    <row r="36" spans="1:19" ht="12.75" customHeight="1">
      <c r="A36" s="282">
        <v>2002</v>
      </c>
      <c r="B36" s="95">
        <v>74.095806416534018</v>
      </c>
      <c r="C36" s="95">
        <v>94.011906388105558</v>
      </c>
      <c r="D36" s="95">
        <v>25.23582212448332</v>
      </c>
      <c r="E36" s="95">
        <v>5.1889255158094088</v>
      </c>
      <c r="F36" s="95">
        <v>14.87731259129438</v>
      </c>
      <c r="G36" s="95">
        <v>1.0627907367207605</v>
      </c>
      <c r="H36" s="95">
        <v>2.4993756474070965</v>
      </c>
      <c r="I36" s="95">
        <v>0.39492565345540409</v>
      </c>
      <c r="J36" s="95">
        <v>7.8591338857818451</v>
      </c>
      <c r="K36" s="95">
        <v>3.731209125633244</v>
      </c>
      <c r="L36" s="95">
        <v>0.66837145898556738</v>
      </c>
      <c r="M36" s="95">
        <v>0.7991680960823514</v>
      </c>
    </row>
    <row r="37" spans="1:19" ht="12.75" customHeight="1">
      <c r="A37" s="282">
        <v>2003</v>
      </c>
      <c r="B37" s="95">
        <v>75.125338367812986</v>
      </c>
      <c r="C37" s="95">
        <v>93.310809657011447</v>
      </c>
      <c r="D37" s="95">
        <v>24.271932734940521</v>
      </c>
      <c r="E37" s="95">
        <v>6.1217148625168516</v>
      </c>
      <c r="F37" s="95">
        <v>14.073339799663032</v>
      </c>
      <c r="G37" s="95">
        <v>1.1594913385995038</v>
      </c>
      <c r="H37" s="95">
        <v>2.142603406876066</v>
      </c>
      <c r="I37" s="95">
        <v>0.60427481416810525</v>
      </c>
      <c r="J37" s="95">
        <v>8.0559895284014225</v>
      </c>
      <c r="K37" s="95">
        <v>4.357948709749242</v>
      </c>
      <c r="L37" s="95">
        <v>0.60272889724475032</v>
      </c>
      <c r="M37" s="95">
        <v>0.56747548047436913</v>
      </c>
    </row>
    <row r="38" spans="1:19" ht="12.75" customHeight="1">
      <c r="A38" s="282">
        <v>2004</v>
      </c>
      <c r="B38" s="95">
        <v>78.432990303937117</v>
      </c>
      <c r="C38" s="95">
        <v>91.888822209290893</v>
      </c>
      <c r="D38" s="95">
        <v>20.714506346150756</v>
      </c>
      <c r="E38" s="95">
        <v>7.5671015164712063</v>
      </c>
      <c r="F38" s="95">
        <v>11.90541343149726</v>
      </c>
      <c r="G38" s="95">
        <v>1.6714417018642946</v>
      </c>
      <c r="H38" s="95">
        <v>2.7149520941673391</v>
      </c>
      <c r="I38" s="95">
        <v>1.0529967132492972</v>
      </c>
      <c r="J38" s="95">
        <v>6.0941408204861585</v>
      </c>
      <c r="K38" s="95">
        <v>4.8426631013576147</v>
      </c>
      <c r="L38" s="95">
        <v>0.85250334991178356</v>
      </c>
      <c r="M38" s="95">
        <v>0.54407627424155425</v>
      </c>
    </row>
    <row r="39" spans="1:19" ht="12.75" customHeight="1">
      <c r="A39" s="282">
        <v>2005</v>
      </c>
      <c r="B39" s="95">
        <v>78.914543436158297</v>
      </c>
      <c r="C39" s="95">
        <v>93.287083564310777</v>
      </c>
      <c r="D39" s="95">
        <v>20.609106919134181</v>
      </c>
      <c r="E39" s="95">
        <v>5.9659135705185946</v>
      </c>
      <c r="F39" s="95">
        <v>12.298341793663212</v>
      </c>
      <c r="G39" s="95">
        <v>1.3574779654578661</v>
      </c>
      <c r="H39" s="95">
        <v>1.8770499180073588</v>
      </c>
      <c r="I39" s="95">
        <v>0.64312137167753536</v>
      </c>
      <c r="J39" s="95">
        <v>6.4337152074636101</v>
      </c>
      <c r="K39" s="95">
        <v>3.965314233383193</v>
      </c>
      <c r="L39" s="95">
        <v>0.47634964470771657</v>
      </c>
      <c r="M39" s="95">
        <v>0.74700286517090597</v>
      </c>
    </row>
    <row r="40" spans="1:19" ht="12.75" customHeight="1">
      <c r="A40" s="282">
        <v>2006</v>
      </c>
      <c r="B40" s="95">
        <v>79.372580069839202</v>
      </c>
      <c r="C40" s="95">
        <v>92.580747408465129</v>
      </c>
      <c r="D40" s="95">
        <v>20.040166052273182</v>
      </c>
      <c r="E40" s="95">
        <v>6.982144511243856</v>
      </c>
      <c r="F40" s="95">
        <v>11.741501685559651</v>
      </c>
      <c r="G40" s="95">
        <v>1.6231500253695359</v>
      </c>
      <c r="H40" s="95">
        <v>2.0313005692214867</v>
      </c>
      <c r="I40" s="95">
        <v>0.95371416708865209</v>
      </c>
      <c r="J40" s="95">
        <v>6.2673637974920444</v>
      </c>
      <c r="K40" s="95">
        <v>4.4052803187856684</v>
      </c>
      <c r="L40" s="95">
        <v>0.58725387788674743</v>
      </c>
      <c r="M40" s="95">
        <v>0.43710808029159692</v>
      </c>
    </row>
    <row r="41" spans="1:19" ht="12.75" customHeight="1">
      <c r="A41" s="282">
        <v>2007</v>
      </c>
      <c r="B41" s="95">
        <v>82.646445847069415</v>
      </c>
      <c r="C41" s="95">
        <v>95.02394978763239</v>
      </c>
      <c r="D41" s="95">
        <v>16.929041204521226</v>
      </c>
      <c r="E41" s="95">
        <v>4.5735905731157018</v>
      </c>
      <c r="F41" s="95">
        <v>8.5689167088972233</v>
      </c>
      <c r="G41" s="95">
        <v>0.78353393478504363</v>
      </c>
      <c r="H41" s="95">
        <v>2.2449334033665713</v>
      </c>
      <c r="I41" s="95">
        <v>0.59927163730423127</v>
      </c>
      <c r="J41" s="95">
        <v>6.1151910922574295</v>
      </c>
      <c r="K41" s="95">
        <v>3.1907850010264265</v>
      </c>
      <c r="L41" s="95">
        <v>0.42451294841328113</v>
      </c>
      <c r="M41" s="95">
        <v>0.40245963925036271</v>
      </c>
    </row>
    <row r="42" spans="1:19" ht="12.75" customHeight="1">
      <c r="A42" s="282">
        <v>2008</v>
      </c>
      <c r="B42" s="95">
        <v>82.908747801150739</v>
      </c>
      <c r="C42" s="95">
        <v>95.368493746861148</v>
      </c>
      <c r="D42" s="95">
        <v>16.411874456151768</v>
      </c>
      <c r="E42" s="95">
        <v>3.893235374691808</v>
      </c>
      <c r="F42" s="95">
        <v>7.276422622661828</v>
      </c>
      <c r="G42" s="95">
        <v>0.37444964476092818</v>
      </c>
      <c r="H42" s="95">
        <v>2.2410323492078015</v>
      </c>
      <c r="I42" s="95">
        <v>0.33780613915973817</v>
      </c>
      <c r="J42" s="95">
        <v>6.8944194842821398</v>
      </c>
      <c r="K42" s="95">
        <v>3.1809795907711416</v>
      </c>
      <c r="L42" s="95">
        <v>0.67937774269574902</v>
      </c>
      <c r="M42" s="95">
        <v>0.73827087844584016</v>
      </c>
    </row>
    <row r="43" spans="1:19" ht="12.75" customHeight="1">
      <c r="A43" s="282">
        <v>2009</v>
      </c>
      <c r="B43" s="95">
        <v>83.379489954733202</v>
      </c>
      <c r="C43" s="95">
        <v>95.150719007982175</v>
      </c>
      <c r="D43" s="95">
        <v>15.742157941866321</v>
      </c>
      <c r="E43" s="95">
        <v>4.1270886894644674</v>
      </c>
      <c r="F43" s="95">
        <v>6.2096430493949653</v>
      </c>
      <c r="G43" s="95">
        <v>0.42992278631507097</v>
      </c>
      <c r="H43" s="95">
        <v>2.9271860793827971</v>
      </c>
      <c r="I43" s="95">
        <v>0.38736850065307782</v>
      </c>
      <c r="J43" s="95">
        <v>6.6053288130885583</v>
      </c>
      <c r="K43" s="95">
        <v>3.3097974024963186</v>
      </c>
      <c r="L43" s="95">
        <v>0.87835210339819114</v>
      </c>
      <c r="M43" s="95">
        <v>0.72219230255326183</v>
      </c>
    </row>
    <row r="44" spans="1:19" ht="12.75" customHeight="1">
      <c r="A44" s="282">
        <v>2010</v>
      </c>
      <c r="B44" s="95">
        <v>82.862652181123096</v>
      </c>
      <c r="C44" s="95">
        <v>95.776747259893313</v>
      </c>
      <c r="D44" s="95">
        <v>16.296076107150572</v>
      </c>
      <c r="E44" s="95">
        <v>3.7124063140127292</v>
      </c>
      <c r="F44" s="95">
        <v>6.0165808255926798</v>
      </c>
      <c r="G44" s="95">
        <v>0.49907594330165028</v>
      </c>
      <c r="H44" s="95">
        <v>2.18013638331306</v>
      </c>
      <c r="I44" s="95">
        <v>0.47860941682534525</v>
      </c>
      <c r="J44" s="95">
        <v>8.0993588982448319</v>
      </c>
      <c r="K44" s="95">
        <v>2.7347209538857338</v>
      </c>
      <c r="L44" s="95">
        <v>0.84127171172514359</v>
      </c>
      <c r="M44" s="95">
        <v>0.51084642609571362</v>
      </c>
    </row>
    <row r="45" spans="1:19" ht="12.75" customHeight="1">
      <c r="A45" s="282">
        <v>2011</v>
      </c>
      <c r="B45" s="95">
        <v>86.37120007640705</v>
      </c>
      <c r="C45" s="95">
        <v>95.657977247163515</v>
      </c>
      <c r="D45" s="95">
        <v>12.642192398973783</v>
      </c>
      <c r="E45" s="95">
        <v>3.4701212263537826</v>
      </c>
      <c r="F45" s="95">
        <v>4.9285488655356025</v>
      </c>
      <c r="G45" s="95">
        <v>0.38933327012139562</v>
      </c>
      <c r="H45" s="95">
        <v>1.4990045649786907</v>
      </c>
      <c r="I45" s="95">
        <v>0.31213761361840525</v>
      </c>
      <c r="J45" s="95">
        <v>6.2146389684594894</v>
      </c>
      <c r="K45" s="95">
        <v>2.7686503426139817</v>
      </c>
      <c r="L45" s="95">
        <v>0.98660752461779166</v>
      </c>
      <c r="M45" s="95">
        <v>0.87190152647855657</v>
      </c>
    </row>
    <row r="46" spans="1:19" ht="12.75" customHeight="1">
      <c r="A46" s="282" t="s">
        <v>92</v>
      </c>
      <c r="B46" s="95">
        <v>85.365800498398642</v>
      </c>
      <c r="C46" s="95">
        <v>97.761007690673566</v>
      </c>
      <c r="D46" s="95">
        <v>13.742593564869573</v>
      </c>
      <c r="E46" s="95">
        <v>2.1333069883114733</v>
      </c>
      <c r="F46" s="95">
        <v>5.1218960063477184</v>
      </c>
      <c r="G46" s="95">
        <v>0.26868767877001154</v>
      </c>
      <c r="H46" s="95">
        <v>2.1966771187690601</v>
      </c>
      <c r="I46" s="95">
        <v>0.23498601752897541</v>
      </c>
      <c r="J46" s="95">
        <v>6.4240204397527947</v>
      </c>
      <c r="K46" s="95">
        <v>1.6296332920124863</v>
      </c>
      <c r="L46" s="95">
        <v>0.89160593673335098</v>
      </c>
      <c r="M46" s="95">
        <v>0.10568532101433506</v>
      </c>
      <c r="S46" s="95"/>
    </row>
    <row r="47" spans="1:19" ht="12.75" customHeight="1">
      <c r="A47" s="329" t="s">
        <v>93</v>
      </c>
      <c r="B47" s="95">
        <v>86.402957141522137</v>
      </c>
      <c r="C47" s="95">
        <v>96.218234949002138</v>
      </c>
      <c r="D47" s="95">
        <v>11.132969419823038</v>
      </c>
      <c r="E47" s="95">
        <v>1.8835281785921154</v>
      </c>
      <c r="F47" s="95">
        <v>4.9250925245661179</v>
      </c>
      <c r="G47" s="95">
        <v>0.26477855143365314</v>
      </c>
      <c r="H47" s="95">
        <v>1.8276363402003879</v>
      </c>
      <c r="I47" s="95">
        <v>0.23314843467513455</v>
      </c>
      <c r="J47" s="95">
        <v>4.3802405550565329</v>
      </c>
      <c r="K47" s="95">
        <v>1.3856011924833276</v>
      </c>
      <c r="L47" s="95">
        <v>2.4640734386546037</v>
      </c>
      <c r="M47" s="95">
        <v>1.898236872405102</v>
      </c>
      <c r="O47" s="681"/>
      <c r="P47" s="681"/>
    </row>
    <row r="48" spans="1:19" ht="12.75" customHeight="1">
      <c r="A48" s="329">
        <v>2013</v>
      </c>
      <c r="B48" s="95">
        <v>87.681091363647312</v>
      </c>
      <c r="C48" s="95">
        <v>96.197962221174862</v>
      </c>
      <c r="D48" s="95">
        <v>9.6389668373573514</v>
      </c>
      <c r="E48" s="95">
        <v>1.960859094842047</v>
      </c>
      <c r="F48" s="95">
        <v>3.8890075619466189</v>
      </c>
      <c r="G48" s="95">
        <v>0.42121080564378854</v>
      </c>
      <c r="H48" s="95">
        <v>1.4894641525771619</v>
      </c>
      <c r="I48" s="95">
        <v>0.32329969348366261</v>
      </c>
      <c r="J48" s="95">
        <v>4.2604951228335715</v>
      </c>
      <c r="K48" s="95">
        <v>1.2163485957145959</v>
      </c>
      <c r="L48" s="95">
        <v>2.6799417989947147</v>
      </c>
      <c r="M48" s="95">
        <v>1.8411786839830011</v>
      </c>
      <c r="O48" s="681"/>
      <c r="P48" s="681"/>
    </row>
    <row r="49" spans="1:16" ht="12.75" customHeight="1">
      <c r="A49" s="329">
        <v>2014</v>
      </c>
      <c r="B49" s="95">
        <v>89.366445733468964</v>
      </c>
      <c r="C49" s="95">
        <v>96.735945731462351</v>
      </c>
      <c r="D49" s="95">
        <v>8.9484231733924986</v>
      </c>
      <c r="E49" s="95">
        <v>2.5923633576514415</v>
      </c>
      <c r="F49" s="95">
        <v>3.900586275210296</v>
      </c>
      <c r="G49" s="95">
        <v>0.54777797484924828</v>
      </c>
      <c r="H49" s="95">
        <v>1.5464702185571308</v>
      </c>
      <c r="I49" s="95">
        <v>0.2079741499646757</v>
      </c>
      <c r="J49" s="95">
        <v>3.5013666796250709</v>
      </c>
      <c r="K49" s="95">
        <v>1.8366112328375175</v>
      </c>
      <c r="L49" s="95">
        <v>1.6851310931395562</v>
      </c>
      <c r="M49" s="95">
        <v>0.67169091088601951</v>
      </c>
      <c r="O49" s="681"/>
      <c r="P49" s="681"/>
    </row>
    <row r="50" spans="1:16">
      <c r="A50" s="626">
        <v>2015</v>
      </c>
      <c r="B50" s="95">
        <v>87.532086884674811</v>
      </c>
      <c r="C50" s="95">
        <v>96.470708144225</v>
      </c>
      <c r="D50" s="95">
        <v>9.7702417556571604</v>
      </c>
      <c r="E50" s="95">
        <v>1.5368657164484183</v>
      </c>
      <c r="F50" s="95">
        <v>4.4334789035100739</v>
      </c>
      <c r="G50" s="95">
        <v>0.20945825017006192</v>
      </c>
      <c r="H50" s="95">
        <v>1.9969545433703635</v>
      </c>
      <c r="I50" s="95">
        <v>0.16029936415637283</v>
      </c>
      <c r="J50" s="95">
        <v>3.3398083087767225</v>
      </c>
      <c r="K50" s="95">
        <v>1.1671081021219836</v>
      </c>
      <c r="L50" s="95">
        <v>2.6976713596682056</v>
      </c>
      <c r="M50" s="95">
        <v>1.9924261393268392</v>
      </c>
      <c r="O50" s="681"/>
      <c r="P50" s="681"/>
    </row>
    <row r="51" spans="1:16">
      <c r="A51" s="499">
        <v>2016</v>
      </c>
      <c r="B51" s="95">
        <v>89.2</v>
      </c>
      <c r="C51" s="95">
        <v>97.7</v>
      </c>
      <c r="D51" s="95">
        <v>9</v>
      </c>
      <c r="E51" s="95">
        <v>1.4000000000000001</v>
      </c>
      <c r="F51" s="95">
        <v>3.2986647417727979</v>
      </c>
      <c r="G51" s="95">
        <v>7.9355860085364521E-2</v>
      </c>
      <c r="H51" s="95">
        <v>1.8125779069950523</v>
      </c>
      <c r="I51" s="95">
        <v>0.18807959397854618</v>
      </c>
      <c r="J51" s="95">
        <v>3.8585339511106516</v>
      </c>
      <c r="K51" s="95">
        <v>1.0848121625653437</v>
      </c>
      <c r="L51" s="95">
        <v>1.7999999999999998</v>
      </c>
      <c r="M51" s="95">
        <v>1</v>
      </c>
      <c r="O51" s="681"/>
      <c r="P51" s="681"/>
    </row>
    <row r="52" spans="1:16" ht="6" customHeight="1">
      <c r="A52" s="301"/>
      <c r="B52" s="301"/>
      <c r="C52" s="263"/>
      <c r="D52" s="263"/>
      <c r="E52" s="265"/>
      <c r="F52" s="265"/>
      <c r="G52" s="265"/>
      <c r="H52" s="265"/>
      <c r="I52" s="265"/>
      <c r="J52" s="265"/>
      <c r="K52" s="265"/>
      <c r="L52" s="265"/>
      <c r="M52" s="263"/>
    </row>
    <row r="53" spans="1:16" s="4" customFormat="1" ht="43.5" customHeight="1">
      <c r="A53" s="832" t="s">
        <v>301</v>
      </c>
      <c r="B53" s="791"/>
      <c r="C53" s="791"/>
      <c r="D53" s="791"/>
      <c r="E53" s="791"/>
      <c r="F53" s="791"/>
      <c r="G53" s="791"/>
      <c r="H53" s="791"/>
      <c r="I53" s="791"/>
      <c r="J53" s="791"/>
      <c r="K53" s="791"/>
      <c r="L53" s="791"/>
      <c r="M53" s="791"/>
      <c r="N53" s="46"/>
      <c r="O53" s="46"/>
    </row>
    <row r="54" spans="1:16" s="4" customFormat="1" ht="6" customHeight="1">
      <c r="A54" s="283"/>
      <c r="B54" s="278"/>
      <c r="C54" s="278"/>
      <c r="D54" s="278"/>
      <c r="E54" s="278"/>
      <c r="F54" s="278"/>
      <c r="G54" s="278"/>
      <c r="H54" s="278"/>
      <c r="I54" s="278"/>
      <c r="J54" s="278"/>
      <c r="K54" s="278"/>
      <c r="L54" s="278"/>
      <c r="M54" s="278"/>
      <c r="N54" s="46"/>
      <c r="O54" s="46"/>
    </row>
    <row r="55" spans="1:16" s="42" customFormat="1" ht="12.75" customHeight="1">
      <c r="A55" s="832" t="s">
        <v>200</v>
      </c>
      <c r="B55" s="791"/>
      <c r="C55" s="791"/>
      <c r="D55" s="791"/>
      <c r="E55" s="791"/>
      <c r="F55" s="791"/>
      <c r="G55" s="791"/>
      <c r="H55" s="791"/>
      <c r="I55" s="791"/>
      <c r="J55" s="791"/>
      <c r="K55" s="791"/>
      <c r="L55" s="791"/>
      <c r="M55" s="791"/>
    </row>
  </sheetData>
  <mergeCells count="11">
    <mergeCell ref="A55:M55"/>
    <mergeCell ref="K1:N1"/>
    <mergeCell ref="A53:M53"/>
    <mergeCell ref="A2:M2"/>
    <mergeCell ref="B3:C3"/>
    <mergeCell ref="D3:E3"/>
    <mergeCell ref="F3:G3"/>
    <mergeCell ref="H3:I3"/>
    <mergeCell ref="J3:K3"/>
    <mergeCell ref="L3:M3"/>
    <mergeCell ref="D1:G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P32"/>
  <sheetViews>
    <sheetView workbookViewId="0">
      <pane ySplit="4" topLeftCell="A5" activePane="bottomLeft" state="frozen"/>
      <selection activeCell="A17" sqref="A17:XFD18"/>
      <selection pane="bottomLeft" activeCell="B27" sqref="B27"/>
    </sheetView>
  </sheetViews>
  <sheetFormatPr defaultColWidth="9.140625" defaultRowHeight="12.75"/>
  <cols>
    <col min="1" max="1" width="6.7109375" style="20" customWidth="1"/>
    <col min="2" max="16" width="8.7109375" style="20" customWidth="1"/>
    <col min="17" max="16384" width="9.140625" style="20"/>
  </cols>
  <sheetData>
    <row r="1" spans="1:16" s="94" customFormat="1" ht="30" customHeight="1">
      <c r="A1" s="142"/>
      <c r="B1" s="286"/>
      <c r="C1" s="286"/>
      <c r="D1" s="799" t="s">
        <v>578</v>
      </c>
      <c r="E1" s="799"/>
      <c r="F1" s="799"/>
      <c r="G1" s="799"/>
      <c r="H1" s="286"/>
      <c r="I1" s="286"/>
      <c r="J1" s="286"/>
      <c r="K1" s="774" t="s">
        <v>354</v>
      </c>
      <c r="L1" s="775"/>
      <c r="M1" s="775"/>
      <c r="N1" s="817"/>
    </row>
    <row r="2" spans="1:16" s="284" customFormat="1" ht="15" customHeight="1">
      <c r="A2" s="864" t="s">
        <v>458</v>
      </c>
      <c r="B2" s="864"/>
      <c r="C2" s="864"/>
      <c r="D2" s="864"/>
      <c r="E2" s="864"/>
      <c r="F2" s="864"/>
      <c r="G2" s="864"/>
      <c r="H2" s="864"/>
      <c r="I2" s="864"/>
      <c r="J2" s="864"/>
      <c r="K2" s="864"/>
      <c r="L2" s="864"/>
      <c r="M2" s="864"/>
    </row>
    <row r="3" spans="1:16" ht="15" customHeight="1">
      <c r="B3" s="778" t="s">
        <v>26</v>
      </c>
      <c r="C3" s="778"/>
      <c r="D3" s="778" t="s">
        <v>0</v>
      </c>
      <c r="E3" s="778"/>
      <c r="F3" s="778" t="s">
        <v>1</v>
      </c>
      <c r="G3" s="778"/>
      <c r="H3" s="778" t="s">
        <v>2</v>
      </c>
      <c r="I3" s="778"/>
      <c r="J3" s="778" t="s">
        <v>300</v>
      </c>
      <c r="K3" s="778"/>
      <c r="L3" s="778" t="s">
        <v>36</v>
      </c>
      <c r="M3" s="778"/>
    </row>
    <row r="4" spans="1:16" ht="15" customHeight="1">
      <c r="A4" s="131" t="s">
        <v>40</v>
      </c>
      <c r="B4" s="276" t="s">
        <v>29</v>
      </c>
      <c r="C4" s="276" t="s">
        <v>30</v>
      </c>
      <c r="D4" s="276" t="s">
        <v>29</v>
      </c>
      <c r="E4" s="276" t="s">
        <v>30</v>
      </c>
      <c r="F4" s="276" t="s">
        <v>29</v>
      </c>
      <c r="G4" s="276" t="s">
        <v>30</v>
      </c>
      <c r="H4" s="276" t="s">
        <v>29</v>
      </c>
      <c r="I4" s="276" t="s">
        <v>30</v>
      </c>
      <c r="J4" s="276" t="s">
        <v>29</v>
      </c>
      <c r="K4" s="276" t="s">
        <v>30</v>
      </c>
      <c r="L4" s="276" t="s">
        <v>29</v>
      </c>
      <c r="M4" s="276" t="s">
        <v>30</v>
      </c>
    </row>
    <row r="5" spans="1:16" ht="6" customHeight="1">
      <c r="A5" s="297"/>
      <c r="B5" s="322"/>
      <c r="C5" s="322"/>
      <c r="D5" s="322"/>
      <c r="E5" s="322"/>
      <c r="F5" s="322"/>
      <c r="G5" s="322"/>
      <c r="H5" s="322"/>
      <c r="I5" s="322"/>
      <c r="J5" s="322"/>
      <c r="K5" s="322"/>
      <c r="L5" s="322"/>
      <c r="M5" s="322"/>
      <c r="N5" s="6"/>
      <c r="O5" s="276"/>
      <c r="P5" s="276"/>
    </row>
    <row r="6" spans="1:16" ht="12.75" customHeight="1">
      <c r="A6" s="371">
        <v>2004</v>
      </c>
      <c r="B6" s="95">
        <v>71.062449426113176</v>
      </c>
      <c r="C6" s="95">
        <v>91.09797063539672</v>
      </c>
      <c r="D6" s="95">
        <v>28.598350840639309</v>
      </c>
      <c r="E6" s="95">
        <v>8.6897871928016457</v>
      </c>
      <c r="F6" s="95">
        <v>19.891176997122407</v>
      </c>
      <c r="G6" s="95">
        <v>2.8876437931531149</v>
      </c>
      <c r="H6" s="95">
        <v>2.1150650049640038</v>
      </c>
      <c r="I6" s="95">
        <v>0.66772934847917897</v>
      </c>
      <c r="J6" s="95">
        <v>6.5921088385528988</v>
      </c>
      <c r="K6" s="95">
        <v>5.1344140511693528</v>
      </c>
      <c r="L6" s="95">
        <v>0.33919973324534636</v>
      </c>
      <c r="M6" s="95">
        <v>0.21224217180186794</v>
      </c>
      <c r="N6" s="6"/>
      <c r="O6" s="276"/>
      <c r="P6" s="276"/>
    </row>
    <row r="7" spans="1:16" ht="12.75" customHeight="1">
      <c r="A7" s="282">
        <v>2005</v>
      </c>
      <c r="B7" s="95">
        <v>70.792983276538322</v>
      </c>
      <c r="C7" s="95">
        <v>88.497176957474295</v>
      </c>
      <c r="D7" s="95">
        <v>28.704380749992744</v>
      </c>
      <c r="E7" s="95">
        <v>11.188474641670336</v>
      </c>
      <c r="F7" s="95">
        <v>19.494783091141564</v>
      </c>
      <c r="G7" s="95">
        <v>3.510929339883607</v>
      </c>
      <c r="H7" s="95">
        <v>2.5346200935825336</v>
      </c>
      <c r="I7" s="95">
        <v>1.0996502897974165</v>
      </c>
      <c r="J7" s="95">
        <v>6.6749775652686498</v>
      </c>
      <c r="K7" s="95">
        <v>6.5778950119893116</v>
      </c>
      <c r="L7" s="95">
        <v>0.50263597346867228</v>
      </c>
      <c r="M7" s="95">
        <v>0.31434840085566151</v>
      </c>
      <c r="N7" s="6"/>
      <c r="O7" s="276"/>
      <c r="P7" s="276"/>
    </row>
    <row r="8" spans="1:16" ht="12.75" customHeight="1">
      <c r="A8" s="282">
        <v>2006</v>
      </c>
      <c r="B8" s="95">
        <v>70.382081728366828</v>
      </c>
      <c r="C8" s="95">
        <v>88.885516272735487</v>
      </c>
      <c r="D8" s="95">
        <v>29.212979619329698</v>
      </c>
      <c r="E8" s="95">
        <v>10.694688238391224</v>
      </c>
      <c r="F8" s="95">
        <v>19.949059157420866</v>
      </c>
      <c r="G8" s="95">
        <v>3.9964026547062423</v>
      </c>
      <c r="H8" s="95">
        <v>2.7528833291167629</v>
      </c>
      <c r="I8" s="95">
        <v>0.90719732129787201</v>
      </c>
      <c r="J8" s="95">
        <v>6.511037132792068</v>
      </c>
      <c r="K8" s="95">
        <v>5.7910882623871096</v>
      </c>
      <c r="L8" s="95">
        <v>0.40493865230346066</v>
      </c>
      <c r="M8" s="95">
        <v>0.41979548887339446</v>
      </c>
      <c r="N8" s="6"/>
      <c r="O8" s="276"/>
      <c r="P8" s="276"/>
    </row>
    <row r="9" spans="1:16" ht="12.75" customHeight="1">
      <c r="A9" s="282">
        <v>2007</v>
      </c>
      <c r="B9" s="95">
        <v>72.636839319969127</v>
      </c>
      <c r="C9" s="95">
        <v>89.348778972898032</v>
      </c>
      <c r="D9" s="95">
        <v>26.760641605111559</v>
      </c>
      <c r="E9" s="95">
        <v>10.177209254907604</v>
      </c>
      <c r="F9" s="95">
        <v>17.998399635087171</v>
      </c>
      <c r="G9" s="95">
        <v>2.4981949052239436</v>
      </c>
      <c r="H9" s="95">
        <v>1.978618910156285</v>
      </c>
      <c r="I9" s="95">
        <v>1.0281092085499313</v>
      </c>
      <c r="J9" s="95">
        <v>6.783623059868102</v>
      </c>
      <c r="K9" s="95">
        <v>6.6509051411337285</v>
      </c>
      <c r="L9" s="95">
        <v>0.60251907491997436</v>
      </c>
      <c r="M9" s="95">
        <v>0.47401177219390167</v>
      </c>
      <c r="N9" s="6"/>
      <c r="O9" s="276"/>
      <c r="P9" s="276"/>
    </row>
    <row r="10" spans="1:16" ht="12.75" customHeight="1">
      <c r="A10" s="282">
        <v>2008</v>
      </c>
      <c r="B10" s="95">
        <v>76.475280641660376</v>
      </c>
      <c r="C10" s="95">
        <v>90.877745891748802</v>
      </c>
      <c r="D10" s="95">
        <v>23.128895314422628</v>
      </c>
      <c r="E10" s="95">
        <v>8.9303151193585499</v>
      </c>
      <c r="F10" s="95">
        <v>13.046041411468234</v>
      </c>
      <c r="G10" s="95">
        <v>2.6747604342355071</v>
      </c>
      <c r="H10" s="95">
        <v>2.6013165489739034</v>
      </c>
      <c r="I10" s="95">
        <v>0.55683981517617354</v>
      </c>
      <c r="J10" s="95">
        <v>7.4815373539804897</v>
      </c>
      <c r="K10" s="95">
        <v>5.6987148699468699</v>
      </c>
      <c r="L10" s="95">
        <v>0.39582404391748216</v>
      </c>
      <c r="M10" s="95">
        <v>0.19193898889319491</v>
      </c>
      <c r="N10" s="6"/>
      <c r="O10" s="276"/>
      <c r="P10" s="276"/>
    </row>
    <row r="11" spans="1:16" ht="12.75" customHeight="1">
      <c r="A11" s="282">
        <v>2009</v>
      </c>
      <c r="B11" s="95">
        <v>75.553423400174907</v>
      </c>
      <c r="C11" s="95">
        <v>92.537465326408565</v>
      </c>
      <c r="D11" s="95">
        <v>23.871349060598341</v>
      </c>
      <c r="E11" s="95">
        <v>7.1335369111852005</v>
      </c>
      <c r="F11" s="95">
        <v>13.831857040693333</v>
      </c>
      <c r="G11" s="95">
        <v>2.4028891449177117</v>
      </c>
      <c r="H11" s="95">
        <v>1.9891043774840216</v>
      </c>
      <c r="I11" s="95">
        <v>0.70748274635318165</v>
      </c>
      <c r="J11" s="95">
        <v>8.0503876424209846</v>
      </c>
      <c r="K11" s="95">
        <v>4.0231650199143072</v>
      </c>
      <c r="L11" s="95">
        <v>0.57522753922559955</v>
      </c>
      <c r="M11" s="95">
        <v>0.32899776240574191</v>
      </c>
      <c r="N11" s="6"/>
      <c r="O11" s="276"/>
      <c r="P11" s="276"/>
    </row>
    <row r="12" spans="1:16" ht="12.75" customHeight="1">
      <c r="A12" s="282">
        <v>2010</v>
      </c>
      <c r="B12" s="95">
        <v>72.523281043721738</v>
      </c>
      <c r="C12" s="95">
        <v>91.867946367257119</v>
      </c>
      <c r="D12" s="95">
        <v>26.764633458989017</v>
      </c>
      <c r="E12" s="95">
        <v>7.8227835147287461</v>
      </c>
      <c r="F12" s="95">
        <v>13.725980294624238</v>
      </c>
      <c r="G12" s="95">
        <v>1.9755592652648348</v>
      </c>
      <c r="H12" s="95">
        <v>2.7096353386618275</v>
      </c>
      <c r="I12" s="95">
        <v>0.79824752358297524</v>
      </c>
      <c r="J12" s="95">
        <v>10.329017825702952</v>
      </c>
      <c r="K12" s="95">
        <v>5.0489767258809364</v>
      </c>
      <c r="L12" s="95">
        <v>0.7120854972901941</v>
      </c>
      <c r="M12" s="95">
        <v>0.30927011801420129</v>
      </c>
      <c r="N12" s="6"/>
      <c r="O12" s="276"/>
      <c r="P12" s="276"/>
    </row>
    <row r="13" spans="1:16" ht="12.75" customHeight="1">
      <c r="A13" s="282">
        <v>2011</v>
      </c>
      <c r="B13" s="95">
        <v>74.89452301282688</v>
      </c>
      <c r="C13" s="95">
        <v>92.568101336122083</v>
      </c>
      <c r="D13" s="95">
        <v>24.61260539185146</v>
      </c>
      <c r="E13" s="95">
        <v>7.0921663731395999</v>
      </c>
      <c r="F13" s="95">
        <v>13.478119510054839</v>
      </c>
      <c r="G13" s="95">
        <v>2.3692599221178035</v>
      </c>
      <c r="H13" s="95">
        <v>2.9523383544420132</v>
      </c>
      <c r="I13" s="95">
        <v>0.4141787486393585</v>
      </c>
      <c r="J13" s="95">
        <v>8.1821475273546103</v>
      </c>
      <c r="K13" s="95">
        <v>4.3087277023824377</v>
      </c>
      <c r="L13" s="95">
        <v>0.49287159532211872</v>
      </c>
      <c r="M13" s="95">
        <v>0.33973229073808014</v>
      </c>
      <c r="N13" s="6"/>
      <c r="O13" s="276"/>
      <c r="P13" s="276"/>
    </row>
    <row r="14" spans="1:16" ht="12.75" customHeight="1">
      <c r="A14" s="392" t="s">
        <v>92</v>
      </c>
      <c r="B14" s="95">
        <v>75.589457969845824</v>
      </c>
      <c r="C14" s="95">
        <v>94.414128322422684</v>
      </c>
      <c r="D14" s="95">
        <v>23.649823755575532</v>
      </c>
      <c r="E14" s="95">
        <v>5.0823484982481961</v>
      </c>
      <c r="F14" s="95">
        <v>12.781146225894869</v>
      </c>
      <c r="G14" s="95">
        <v>1.1143009316739738</v>
      </c>
      <c r="H14" s="95">
        <v>2.49982415388539</v>
      </c>
      <c r="I14" s="95">
        <v>0.75169770849022854</v>
      </c>
      <c r="J14" s="95">
        <v>8.3688533757952719</v>
      </c>
      <c r="K14" s="95">
        <v>3.2163498580839942</v>
      </c>
      <c r="L14" s="95">
        <v>0.76071827457769792</v>
      </c>
      <c r="M14" s="95">
        <v>0.50352317932869073</v>
      </c>
      <c r="N14" s="6"/>
      <c r="O14" s="391"/>
      <c r="P14" s="391"/>
    </row>
    <row r="15" spans="1:16" ht="12.75" customHeight="1">
      <c r="A15" s="105" t="s">
        <v>93</v>
      </c>
      <c r="B15" s="95">
        <v>77.379178428646455</v>
      </c>
      <c r="C15" s="95">
        <v>94.56958540596105</v>
      </c>
      <c r="D15" s="95">
        <v>20.722028047481558</v>
      </c>
      <c r="E15" s="95">
        <v>4.3954452981455745</v>
      </c>
      <c r="F15" s="95">
        <v>11.418035841148397</v>
      </c>
      <c r="G15" s="95">
        <v>1.0288861307571859</v>
      </c>
      <c r="H15" s="95">
        <v>2.3406158897168439</v>
      </c>
      <c r="I15" s="95">
        <v>0.44749978437547228</v>
      </c>
      <c r="J15" s="95">
        <v>6.9633763166163183</v>
      </c>
      <c r="K15" s="95">
        <v>2.9190593830129163</v>
      </c>
      <c r="L15" s="95">
        <v>1.8987935238724003</v>
      </c>
      <c r="M15" s="95">
        <v>1.0349692958933352</v>
      </c>
      <c r="N15" s="6"/>
      <c r="O15" s="28"/>
      <c r="P15" s="28"/>
    </row>
    <row r="16" spans="1:16" ht="12.75" customHeight="1">
      <c r="A16" s="282">
        <v>2013</v>
      </c>
      <c r="B16" s="95">
        <v>75.761355369040643</v>
      </c>
      <c r="C16" s="95">
        <v>93.428438088173252</v>
      </c>
      <c r="D16" s="95">
        <v>21.680358195971969</v>
      </c>
      <c r="E16" s="95">
        <v>4.5104127672060077</v>
      </c>
      <c r="F16" s="95">
        <v>12.392407075685188</v>
      </c>
      <c r="G16" s="95">
        <v>1.2020974207086617</v>
      </c>
      <c r="H16" s="95">
        <v>2.153099506785205</v>
      </c>
      <c r="I16" s="95">
        <v>0.47723412739017168</v>
      </c>
      <c r="J16" s="95">
        <v>7.134851613501576</v>
      </c>
      <c r="K16" s="95">
        <v>2.8310812191071748</v>
      </c>
      <c r="L16" s="95">
        <v>2.5582864349889767</v>
      </c>
      <c r="M16" s="95">
        <v>2.0611491446202974</v>
      </c>
      <c r="N16" s="6"/>
      <c r="O16" s="28"/>
      <c r="P16" s="28"/>
    </row>
    <row r="17" spans="1:16" ht="12.75" customHeight="1">
      <c r="A17" s="282">
        <v>2014</v>
      </c>
      <c r="B17" s="95">
        <v>76.152739893635982</v>
      </c>
      <c r="C17" s="95">
        <v>95.677853336679348</v>
      </c>
      <c r="D17" s="95">
        <v>22.498863807237147</v>
      </c>
      <c r="E17" s="95">
        <v>3.645103084786113</v>
      </c>
      <c r="F17" s="95">
        <v>11.802491065408697</v>
      </c>
      <c r="G17" s="95">
        <v>0.58756304724262709</v>
      </c>
      <c r="H17" s="95">
        <v>2.967190123878471</v>
      </c>
      <c r="I17" s="95">
        <v>0.11893673255569438</v>
      </c>
      <c r="J17" s="95">
        <v>7.7291826179499781</v>
      </c>
      <c r="K17" s="95">
        <v>2.9386033049877915</v>
      </c>
      <c r="L17" s="95">
        <v>1.3483962991253478</v>
      </c>
      <c r="M17" s="95">
        <v>0.67704357853429875</v>
      </c>
      <c r="N17" s="6"/>
      <c r="O17" s="28"/>
      <c r="P17" s="28"/>
    </row>
    <row r="18" spans="1:16">
      <c r="A18" s="626">
        <v>2015</v>
      </c>
      <c r="B18" s="95">
        <v>75.694601528229981</v>
      </c>
      <c r="C18" s="95">
        <v>95.054215443483926</v>
      </c>
      <c r="D18" s="95">
        <v>22.656544182346408</v>
      </c>
      <c r="E18" s="95">
        <v>3.7610455005494998</v>
      </c>
      <c r="F18" s="95">
        <v>12.286324157314509</v>
      </c>
      <c r="G18" s="95">
        <v>0.66945258716293921</v>
      </c>
      <c r="H18" s="95">
        <v>2.4014380854133162</v>
      </c>
      <c r="I18" s="95">
        <v>0.13149195906964276</v>
      </c>
      <c r="J18" s="95">
        <v>7.9687819396185855</v>
      </c>
      <c r="K18" s="95">
        <v>2.9601009543169177</v>
      </c>
      <c r="L18" s="95">
        <v>1.6488542894237905</v>
      </c>
      <c r="M18" s="95">
        <v>1.1847390559666136</v>
      </c>
      <c r="O18" s="28"/>
      <c r="P18" s="28"/>
    </row>
    <row r="19" spans="1:16">
      <c r="A19" s="501">
        <v>2016</v>
      </c>
      <c r="B19" s="95">
        <v>77.503379925275794</v>
      </c>
      <c r="C19" s="95">
        <v>93.812550902148999</v>
      </c>
      <c r="D19" s="95">
        <v>20.139562199166701</v>
      </c>
      <c r="E19" s="95">
        <v>4.8939212342988601</v>
      </c>
      <c r="F19" s="95">
        <v>10.0741424049295</v>
      </c>
      <c r="G19" s="95">
        <v>0.84003576728489804</v>
      </c>
      <c r="H19" s="95">
        <v>2.8169042209550299</v>
      </c>
      <c r="I19" s="95">
        <v>0.37042620428718898</v>
      </c>
      <c r="J19" s="95">
        <v>7.2485155732821198</v>
      </c>
      <c r="K19" s="95">
        <v>3.6834592627267702</v>
      </c>
      <c r="L19" s="95">
        <v>2.35705787555754</v>
      </c>
      <c r="M19" s="95">
        <v>1.2935278635520999</v>
      </c>
      <c r="O19" s="28"/>
      <c r="P19" s="28"/>
    </row>
    <row r="20" spans="1:16" ht="6" customHeight="1">
      <c r="A20" s="301"/>
      <c r="B20" s="263"/>
      <c r="C20" s="265"/>
      <c r="D20" s="265"/>
      <c r="E20" s="265"/>
      <c r="F20" s="265"/>
      <c r="G20" s="265"/>
      <c r="H20" s="265"/>
      <c r="I20" s="265"/>
      <c r="J20" s="265"/>
      <c r="K20" s="265"/>
      <c r="L20" s="263"/>
      <c r="M20" s="263"/>
      <c r="N20" s="7"/>
      <c r="O20" s="72"/>
      <c r="P20" s="276"/>
    </row>
    <row r="21" spans="1:16" s="4" customFormat="1" ht="43.5" customHeight="1">
      <c r="A21" s="832" t="s">
        <v>302</v>
      </c>
      <c r="B21" s="791"/>
      <c r="C21" s="791"/>
      <c r="D21" s="791"/>
      <c r="E21" s="791"/>
      <c r="F21" s="791"/>
      <c r="G21" s="791"/>
      <c r="H21" s="791"/>
      <c r="I21" s="791"/>
      <c r="J21" s="791"/>
      <c r="K21" s="791"/>
      <c r="L21" s="791"/>
      <c r="M21" s="791"/>
      <c r="N21" s="46"/>
    </row>
    <row r="22" spans="1:16" s="42" customFormat="1" ht="6" customHeight="1">
      <c r="A22" s="281" t="s">
        <v>40</v>
      </c>
      <c r="B22" s="279"/>
      <c r="C22" s="279"/>
      <c r="D22" s="279"/>
      <c r="E22" s="279"/>
      <c r="F22" s="279"/>
      <c r="G22" s="279"/>
      <c r="H22" s="279"/>
      <c r="I22" s="279"/>
      <c r="J22" s="279"/>
      <c r="K22" s="107"/>
    </row>
    <row r="23" spans="1:16" ht="12.75" customHeight="1">
      <c r="A23" s="801" t="s">
        <v>200</v>
      </c>
      <c r="B23" s="801"/>
      <c r="C23" s="801"/>
      <c r="D23" s="801"/>
      <c r="E23" s="801"/>
      <c r="F23" s="801"/>
      <c r="G23" s="801"/>
      <c r="H23" s="801"/>
      <c r="I23" s="801"/>
      <c r="J23" s="801"/>
      <c r="K23" s="801"/>
      <c r="L23" s="791"/>
      <c r="M23" s="791"/>
    </row>
    <row r="24" spans="1:16" ht="12.75" customHeight="1"/>
    <row r="25" spans="1:16">
      <c r="E25" s="634"/>
    </row>
    <row r="26" spans="1:16" ht="12.75" customHeight="1">
      <c r="M26" s="634"/>
    </row>
    <row r="27" spans="1:16">
      <c r="M27" s="634"/>
    </row>
    <row r="29" spans="1:16" ht="12.75" customHeight="1"/>
    <row r="32" spans="1:16" ht="12.75" customHeight="1"/>
  </sheetData>
  <mergeCells count="11">
    <mergeCell ref="K1:N1"/>
    <mergeCell ref="A21:M21"/>
    <mergeCell ref="A23:M23"/>
    <mergeCell ref="A2:M2"/>
    <mergeCell ref="B3:C3"/>
    <mergeCell ref="D3:E3"/>
    <mergeCell ref="F3:G3"/>
    <mergeCell ref="H3:I3"/>
    <mergeCell ref="J3:K3"/>
    <mergeCell ref="L3:M3"/>
    <mergeCell ref="D1:G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12"/>
  <sheetViews>
    <sheetView workbookViewId="0">
      <pane ySplit="4" topLeftCell="A5" activePane="bottomLeft" state="frozen"/>
      <selection activeCell="A17" sqref="A17:XFD18"/>
      <selection pane="bottomLeft" activeCell="F19" sqref="F19"/>
    </sheetView>
  </sheetViews>
  <sheetFormatPr defaultColWidth="9.140625" defaultRowHeight="12.75"/>
  <cols>
    <col min="1" max="3" width="6.7109375" style="20" customWidth="1"/>
    <col min="4" max="17" width="8.7109375" style="20" customWidth="1"/>
    <col min="18" max="16384" width="9.140625" style="20"/>
  </cols>
  <sheetData>
    <row r="1" spans="1:17" s="94" customFormat="1" ht="30" customHeight="1">
      <c r="A1" s="142"/>
      <c r="B1" s="142"/>
      <c r="C1" s="142"/>
      <c r="D1" s="747"/>
      <c r="E1" s="748"/>
      <c r="F1" s="748"/>
      <c r="G1" s="286"/>
      <c r="H1" s="286"/>
      <c r="I1" s="286"/>
      <c r="J1" s="286"/>
      <c r="K1" s="774" t="s">
        <v>354</v>
      </c>
      <c r="L1" s="775"/>
      <c r="M1" s="775"/>
      <c r="N1" s="817"/>
      <c r="O1"/>
    </row>
    <row r="2" spans="1:17" s="284" customFormat="1" ht="15" customHeight="1">
      <c r="A2" s="864" t="s">
        <v>459</v>
      </c>
      <c r="B2" s="864"/>
      <c r="C2" s="864"/>
      <c r="D2" s="864"/>
      <c r="E2" s="864"/>
      <c r="F2" s="864"/>
      <c r="G2" s="864"/>
      <c r="H2" s="864"/>
      <c r="I2" s="864"/>
      <c r="J2" s="864"/>
      <c r="K2" s="864"/>
      <c r="L2" s="864"/>
      <c r="M2" s="864"/>
      <c r="N2" s="864"/>
      <c r="O2" s="864"/>
    </row>
    <row r="3" spans="1:17" ht="15" customHeight="1">
      <c r="B3" s="778" t="s">
        <v>10</v>
      </c>
      <c r="C3" s="778"/>
      <c r="D3" s="778" t="s">
        <v>26</v>
      </c>
      <c r="E3" s="778"/>
      <c r="F3" s="778" t="s">
        <v>0</v>
      </c>
      <c r="G3" s="778"/>
      <c r="H3" s="778" t="s">
        <v>1</v>
      </c>
      <c r="I3" s="778"/>
      <c r="J3" s="778" t="s">
        <v>2</v>
      </c>
      <c r="K3" s="778"/>
      <c r="L3" s="778" t="s">
        <v>300</v>
      </c>
      <c r="M3" s="778"/>
      <c r="N3" s="778" t="s">
        <v>36</v>
      </c>
      <c r="O3" s="778"/>
    </row>
    <row r="4" spans="1:17" ht="15" customHeight="1">
      <c r="A4" s="131" t="s">
        <v>40</v>
      </c>
      <c r="B4" s="276" t="s">
        <v>29</v>
      </c>
      <c r="C4" s="276" t="s">
        <v>30</v>
      </c>
      <c r="D4" s="276" t="s">
        <v>29</v>
      </c>
      <c r="E4" s="276" t="s">
        <v>30</v>
      </c>
      <c r="F4" s="276" t="s">
        <v>29</v>
      </c>
      <c r="G4" s="276" t="s">
        <v>30</v>
      </c>
      <c r="H4" s="276" t="s">
        <v>29</v>
      </c>
      <c r="I4" s="276" t="s">
        <v>30</v>
      </c>
      <c r="J4" s="276" t="s">
        <v>29</v>
      </c>
      <c r="K4" s="276" t="s">
        <v>30</v>
      </c>
      <c r="L4" s="276" t="s">
        <v>29</v>
      </c>
      <c r="M4" s="276" t="s">
        <v>30</v>
      </c>
      <c r="N4" s="276" t="s">
        <v>29</v>
      </c>
      <c r="O4" s="276" t="s">
        <v>30</v>
      </c>
    </row>
    <row r="5" spans="1:17" ht="6" customHeight="1">
      <c r="A5" s="297"/>
      <c r="B5" s="355"/>
      <c r="C5" s="355"/>
      <c r="D5" s="322"/>
      <c r="E5" s="322"/>
      <c r="F5" s="322"/>
      <c r="G5" s="322"/>
      <c r="H5" s="322"/>
      <c r="I5" s="322"/>
      <c r="J5" s="322"/>
      <c r="K5" s="322"/>
      <c r="L5" s="322"/>
      <c r="M5" s="322"/>
      <c r="N5" s="322"/>
      <c r="O5" s="322"/>
      <c r="P5" s="276"/>
      <c r="Q5" s="4"/>
    </row>
    <row r="6" spans="1:17" ht="12.75" customHeight="1">
      <c r="A6" s="105">
        <v>2012</v>
      </c>
      <c r="B6" s="294">
        <v>1109</v>
      </c>
      <c r="C6" s="294">
        <v>1253</v>
      </c>
      <c r="D6" s="95">
        <v>77.707493070230683</v>
      </c>
      <c r="E6" s="95">
        <v>95.018541663121383</v>
      </c>
      <c r="F6" s="95">
        <f t="shared" ref="F6:G7" si="0">H6+J6+L6</f>
        <v>20.237402115900537</v>
      </c>
      <c r="G6" s="95">
        <f t="shared" si="0"/>
        <v>3.9807005388041206</v>
      </c>
      <c r="H6" s="95">
        <v>11.10787078878108</v>
      </c>
      <c r="I6" s="95">
        <v>1.0160083925870613</v>
      </c>
      <c r="J6" s="95">
        <v>2.1132955174941017</v>
      </c>
      <c r="K6" s="95">
        <v>0.31868414898919639</v>
      </c>
      <c r="L6" s="95">
        <v>7.016235809625357</v>
      </c>
      <c r="M6" s="95">
        <v>2.646007997227863</v>
      </c>
      <c r="N6" s="95">
        <v>2.0551048138672083</v>
      </c>
      <c r="O6" s="95">
        <v>1.0007577980740663</v>
      </c>
      <c r="P6" s="276"/>
      <c r="Q6" s="4"/>
    </row>
    <row r="7" spans="1:17" ht="12.75" customHeight="1">
      <c r="A7" s="282">
        <v>2013</v>
      </c>
      <c r="B7" s="294">
        <v>1401</v>
      </c>
      <c r="C7" s="294">
        <v>1473</v>
      </c>
      <c r="D7" s="95">
        <v>76.524867054513578</v>
      </c>
      <c r="E7" s="95">
        <v>93.690096840316755</v>
      </c>
      <c r="F7" s="95">
        <f t="shared" si="0"/>
        <v>21.05569692646327</v>
      </c>
      <c r="G7" s="95">
        <f t="shared" si="0"/>
        <v>4.3668879679019152</v>
      </c>
      <c r="H7" s="95">
        <v>11.686423342324078</v>
      </c>
      <c r="I7" s="95">
        <v>1.2468898409912408</v>
      </c>
      <c r="J7" s="95">
        <v>1.9425146213724325</v>
      </c>
      <c r="K7" s="95">
        <v>0.43146319773155578</v>
      </c>
      <c r="L7" s="95">
        <v>7.4267589627667592</v>
      </c>
      <c r="M7" s="95">
        <v>2.6885349291791183</v>
      </c>
      <c r="N7" s="95">
        <v>2.4194360190222657</v>
      </c>
      <c r="O7" s="95">
        <v>1.9430151917811236</v>
      </c>
      <c r="P7" s="276"/>
      <c r="Q7" s="4"/>
    </row>
    <row r="8" spans="1:17" ht="12.75" customHeight="1">
      <c r="A8" s="282">
        <v>2014</v>
      </c>
      <c r="B8" s="294">
        <v>1241</v>
      </c>
      <c r="C8" s="294">
        <v>1288</v>
      </c>
      <c r="D8" s="95">
        <v>76.599880253994428</v>
      </c>
      <c r="E8" s="95">
        <v>95.813526146008542</v>
      </c>
      <c r="F8" s="95">
        <f>H8+J8+L8</f>
        <v>21.685162731623734</v>
      </c>
      <c r="G8" s="95">
        <f>I8+K8+M8</f>
        <v>3.5338797019166841</v>
      </c>
      <c r="H8" s="95">
        <v>11.287906480093225</v>
      </c>
      <c r="I8" s="95">
        <v>0.5254066041825064</v>
      </c>
      <c r="J8" s="95">
        <v>3.0157786889075124</v>
      </c>
      <c r="K8" s="95">
        <v>0.12143554342043403</v>
      </c>
      <c r="L8" s="95">
        <v>7.3814775626229974</v>
      </c>
      <c r="M8" s="95">
        <v>2.8870375543137436</v>
      </c>
      <c r="N8" s="95">
        <v>1.7149570143834374</v>
      </c>
      <c r="O8" s="95">
        <v>0.65259415207476323</v>
      </c>
      <c r="P8" s="276"/>
      <c r="Q8" s="4"/>
    </row>
    <row r="9" spans="1:17">
      <c r="A9" s="626">
        <v>2015</v>
      </c>
      <c r="B9" s="294">
        <v>1395</v>
      </c>
      <c r="C9" s="294">
        <v>1460</v>
      </c>
      <c r="D9" s="95">
        <v>76.494325630031483</v>
      </c>
      <c r="E9" s="95">
        <v>94.992558982892859</v>
      </c>
      <c r="F9" s="95">
        <f>H9+J9+L9</f>
        <v>21.515894681110673</v>
      </c>
      <c r="G9" s="95">
        <f>I9+K9+M9</f>
        <v>4.0692683731201447</v>
      </c>
      <c r="H9" s="95">
        <v>12.140950212331239</v>
      </c>
      <c r="I9" s="95">
        <v>0.79791377791251994</v>
      </c>
      <c r="J9" s="95">
        <v>2.4757376114801848</v>
      </c>
      <c r="K9" s="95">
        <v>0.13194006637374633</v>
      </c>
      <c r="L9" s="95">
        <v>6.8992068572992515</v>
      </c>
      <c r="M9" s="95">
        <v>3.1394145288338784</v>
      </c>
      <c r="N9" s="95">
        <v>1.989779688857864</v>
      </c>
      <c r="O9" s="95">
        <v>0.93817264398681</v>
      </c>
    </row>
    <row r="10" spans="1:17">
      <c r="A10" s="501">
        <v>2016</v>
      </c>
      <c r="B10" s="294">
        <v>1342</v>
      </c>
      <c r="C10" s="294">
        <v>1542</v>
      </c>
      <c r="D10" s="95">
        <v>78.400000000000006</v>
      </c>
      <c r="E10" s="95">
        <v>94.5</v>
      </c>
      <c r="F10" s="95">
        <v>19.3</v>
      </c>
      <c r="G10" s="95">
        <v>4.4000000000000004</v>
      </c>
      <c r="H10" s="95">
        <v>8.7631491346714903</v>
      </c>
      <c r="I10" s="95">
        <v>0.57440968170162499</v>
      </c>
      <c r="J10" s="95">
        <v>3.0416268755260298</v>
      </c>
      <c r="K10" s="95">
        <v>0.27197873685315199</v>
      </c>
      <c r="L10" s="95">
        <v>7.5082394878796999</v>
      </c>
      <c r="M10" s="95">
        <v>3.5162792730081498</v>
      </c>
      <c r="N10" s="95">
        <v>2.3029978434079799</v>
      </c>
      <c r="O10" s="95">
        <v>1.1557991554468201</v>
      </c>
      <c r="P10" s="659"/>
    </row>
    <row r="11" spans="1:17" ht="6" customHeight="1">
      <c r="A11" s="301"/>
      <c r="B11" s="301"/>
      <c r="C11" s="301"/>
      <c r="D11" s="263"/>
      <c r="E11" s="265"/>
      <c r="F11" s="265"/>
      <c r="G11" s="322"/>
      <c r="H11" s="265"/>
      <c r="I11" s="265"/>
      <c r="J11" s="265"/>
      <c r="K11" s="265"/>
      <c r="L11" s="265"/>
      <c r="M11" s="265"/>
      <c r="N11" s="263"/>
      <c r="O11" s="263"/>
      <c r="P11" s="276"/>
      <c r="Q11" s="151"/>
    </row>
    <row r="12" spans="1:17" ht="12.75" customHeight="1">
      <c r="A12" s="801" t="s">
        <v>200</v>
      </c>
      <c r="B12" s="801"/>
      <c r="C12" s="801"/>
      <c r="D12" s="801"/>
      <c r="E12" s="801"/>
      <c r="F12" s="801"/>
      <c r="G12" s="801"/>
      <c r="H12" s="801"/>
      <c r="I12" s="801"/>
      <c r="J12" s="801"/>
      <c r="K12" s="801"/>
      <c r="L12" s="801"/>
      <c r="M12" s="801"/>
      <c r="N12" s="791"/>
      <c r="O12" s="791"/>
    </row>
  </sheetData>
  <mergeCells count="10">
    <mergeCell ref="K1:N1"/>
    <mergeCell ref="A12:O12"/>
    <mergeCell ref="A2:O2"/>
    <mergeCell ref="B3:C3"/>
    <mergeCell ref="D3:E3"/>
    <mergeCell ref="F3:G3"/>
    <mergeCell ref="H3:I3"/>
    <mergeCell ref="J3:K3"/>
    <mergeCell ref="L3:M3"/>
    <mergeCell ref="N3:O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B46"/>
  <sheetViews>
    <sheetView workbookViewId="0">
      <pane ySplit="4" topLeftCell="A5" activePane="bottomLeft" state="frozen"/>
      <selection activeCell="A17" sqref="A17:XFD18"/>
      <selection pane="bottomLeft" activeCell="F37" sqref="F37"/>
    </sheetView>
  </sheetViews>
  <sheetFormatPr defaultColWidth="9.140625" defaultRowHeight="12.75"/>
  <cols>
    <col min="1" max="1" width="6.7109375" style="20" customWidth="1"/>
    <col min="2" max="25" width="5.7109375" style="20" customWidth="1"/>
    <col min="26" max="27" width="8.7109375" style="20" customWidth="1"/>
    <col min="28" max="16384" width="9.140625" style="20"/>
  </cols>
  <sheetData>
    <row r="1" spans="1:28" s="94" customFormat="1" ht="30" customHeight="1">
      <c r="A1" s="142"/>
      <c r="B1" s="286"/>
      <c r="C1" s="286"/>
      <c r="D1" s="286"/>
      <c r="E1" s="857" t="s">
        <v>578</v>
      </c>
      <c r="F1" s="858"/>
      <c r="G1" s="858"/>
      <c r="H1" s="769"/>
      <c r="I1" s="769"/>
      <c r="J1" s="286"/>
      <c r="K1" s="774" t="s">
        <v>354</v>
      </c>
      <c r="L1" s="775"/>
      <c r="M1" s="775"/>
      <c r="N1" s="817"/>
      <c r="W1" s="437"/>
      <c r="X1" s="438"/>
      <c r="Y1" s="438"/>
    </row>
    <row r="2" spans="1:28" s="284" customFormat="1" ht="15" customHeight="1">
      <c r="A2" s="859" t="s">
        <v>460</v>
      </c>
      <c r="B2" s="859"/>
      <c r="C2" s="859"/>
      <c r="D2" s="859"/>
      <c r="E2" s="859"/>
      <c r="F2" s="859"/>
      <c r="G2" s="859"/>
      <c r="H2" s="859"/>
      <c r="I2" s="859"/>
      <c r="J2" s="859"/>
      <c r="K2" s="859"/>
      <c r="L2" s="859"/>
      <c r="M2" s="859"/>
      <c r="N2" s="859"/>
      <c r="O2" s="859"/>
      <c r="P2" s="859"/>
      <c r="Q2" s="859"/>
      <c r="R2" s="859"/>
      <c r="S2" s="859"/>
      <c r="T2" s="859"/>
      <c r="U2" s="859"/>
      <c r="V2" s="859"/>
      <c r="W2" s="859"/>
      <c r="X2" s="859"/>
      <c r="Y2" s="859"/>
    </row>
    <row r="3" spans="1:28" ht="68.099999999999994" customHeight="1">
      <c r="B3" s="779" t="s">
        <v>10</v>
      </c>
      <c r="C3" s="779"/>
      <c r="D3" s="779" t="s">
        <v>14</v>
      </c>
      <c r="E3" s="779"/>
      <c r="F3" s="779" t="s">
        <v>41</v>
      </c>
      <c r="G3" s="779"/>
      <c r="H3" s="779" t="s">
        <v>42</v>
      </c>
      <c r="I3" s="779"/>
      <c r="J3" s="779" t="s">
        <v>145</v>
      </c>
      <c r="K3" s="779"/>
      <c r="L3" s="779" t="s">
        <v>133</v>
      </c>
      <c r="M3" s="779"/>
      <c r="N3" s="779" t="s">
        <v>43</v>
      </c>
      <c r="O3" s="779"/>
      <c r="P3" s="779" t="s">
        <v>134</v>
      </c>
      <c r="Q3" s="835"/>
      <c r="R3" s="779" t="s">
        <v>203</v>
      </c>
      <c r="S3" s="835"/>
      <c r="T3" s="779" t="s">
        <v>147</v>
      </c>
      <c r="U3" s="779"/>
      <c r="V3" s="779" t="s">
        <v>146</v>
      </c>
      <c r="W3" s="835"/>
      <c r="X3" s="779" t="s">
        <v>36</v>
      </c>
      <c r="Y3" s="779"/>
    </row>
    <row r="4" spans="1:28" ht="15" customHeight="1">
      <c r="A4" s="20" t="s">
        <v>40</v>
      </c>
      <c r="B4" s="277" t="s">
        <v>29</v>
      </c>
      <c r="C4" s="277" t="s">
        <v>30</v>
      </c>
      <c r="D4" s="277" t="s">
        <v>29</v>
      </c>
      <c r="E4" s="277" t="s">
        <v>30</v>
      </c>
      <c r="F4" s="277" t="s">
        <v>29</v>
      </c>
      <c r="G4" s="277" t="s">
        <v>30</v>
      </c>
      <c r="H4" s="277" t="s">
        <v>29</v>
      </c>
      <c r="I4" s="277" t="s">
        <v>30</v>
      </c>
      <c r="J4" s="277" t="s">
        <v>29</v>
      </c>
      <c r="K4" s="277" t="s">
        <v>30</v>
      </c>
      <c r="L4" s="277" t="s">
        <v>29</v>
      </c>
      <c r="M4" s="277" t="s">
        <v>30</v>
      </c>
      <c r="N4" s="277" t="s">
        <v>29</v>
      </c>
      <c r="O4" s="277" t="s">
        <v>30</v>
      </c>
      <c r="R4" s="277" t="s">
        <v>29</v>
      </c>
      <c r="S4" s="277" t="s">
        <v>30</v>
      </c>
      <c r="T4" s="277" t="s">
        <v>29</v>
      </c>
      <c r="U4" s="277" t="s">
        <v>30</v>
      </c>
      <c r="V4" s="277" t="s">
        <v>29</v>
      </c>
      <c r="W4" s="277" t="s">
        <v>30</v>
      </c>
      <c r="X4" s="277" t="s">
        <v>29</v>
      </c>
      <c r="Y4" s="277" t="s">
        <v>30</v>
      </c>
    </row>
    <row r="5" spans="1:28" ht="6" customHeight="1">
      <c r="A5" s="297"/>
      <c r="B5" s="265"/>
      <c r="C5" s="265"/>
      <c r="D5" s="322"/>
      <c r="E5" s="322"/>
      <c r="F5" s="322"/>
      <c r="G5" s="322"/>
      <c r="H5" s="324"/>
      <c r="I5" s="324"/>
      <c r="J5" s="322"/>
      <c r="K5" s="322"/>
      <c r="L5" s="324"/>
      <c r="M5" s="324"/>
      <c r="N5" s="322"/>
      <c r="O5" s="322"/>
      <c r="P5" s="324"/>
      <c r="Q5" s="324"/>
      <c r="R5" s="322"/>
      <c r="S5" s="322"/>
      <c r="T5" s="324"/>
      <c r="U5" s="324"/>
      <c r="V5" s="322"/>
      <c r="W5" s="322"/>
      <c r="X5" s="322"/>
      <c r="Y5" s="322"/>
      <c r="Z5" s="49"/>
    </row>
    <row r="6" spans="1:28" ht="12.75" customHeight="1">
      <c r="A6" s="371">
        <v>1997</v>
      </c>
      <c r="B6" s="368">
        <v>287</v>
      </c>
      <c r="C6" s="368">
        <v>54</v>
      </c>
      <c r="D6" s="95">
        <v>66.135226315412524</v>
      </c>
      <c r="E6" s="95">
        <v>28.131401296787367</v>
      </c>
      <c r="F6" s="95">
        <v>10.974058863616083</v>
      </c>
      <c r="G6" s="95">
        <v>14.473406804581598</v>
      </c>
      <c r="H6" s="35" t="s">
        <v>38</v>
      </c>
      <c r="I6" s="35" t="s">
        <v>38</v>
      </c>
      <c r="J6" s="95">
        <v>40.018604541078446</v>
      </c>
      <c r="K6" s="95">
        <v>67.103695739982811</v>
      </c>
      <c r="L6" s="35" t="s">
        <v>38</v>
      </c>
      <c r="M6" s="35" t="s">
        <v>38</v>
      </c>
      <c r="N6" s="95">
        <v>16.169611083699838</v>
      </c>
      <c r="O6" s="95">
        <v>12.368452744416192</v>
      </c>
      <c r="P6" s="35" t="s">
        <v>38</v>
      </c>
      <c r="Q6" s="35" t="s">
        <v>38</v>
      </c>
      <c r="R6" s="95">
        <v>23.557805209414195</v>
      </c>
      <c r="S6" s="95">
        <v>22.986502854944028</v>
      </c>
      <c r="T6" s="35" t="s">
        <v>38</v>
      </c>
      <c r="U6" s="35" t="s">
        <v>38</v>
      </c>
      <c r="V6" s="95">
        <v>9.1994381264770837</v>
      </c>
      <c r="W6" s="95">
        <v>10.979758730754467</v>
      </c>
      <c r="X6" s="95">
        <v>2.9998443841448164</v>
      </c>
      <c r="Y6" s="95" t="s">
        <v>121</v>
      </c>
      <c r="Z6" s="49"/>
    </row>
    <row r="7" spans="1:28" ht="12.75" customHeight="1">
      <c r="A7" s="282">
        <v>1998</v>
      </c>
      <c r="B7" s="277">
        <v>547</v>
      </c>
      <c r="C7" s="277">
        <v>71</v>
      </c>
      <c r="D7" s="95">
        <v>71.267494390736147</v>
      </c>
      <c r="E7" s="95">
        <v>41.194236607176464</v>
      </c>
      <c r="F7" s="95">
        <v>18.045545103721658</v>
      </c>
      <c r="G7" s="95">
        <v>10.94101305873952</v>
      </c>
      <c r="H7" s="35" t="s">
        <v>38</v>
      </c>
      <c r="I7" s="35" t="s">
        <v>38</v>
      </c>
      <c r="J7" s="95">
        <v>42.986316183492562</v>
      </c>
      <c r="K7" s="95">
        <v>68.023917295442203</v>
      </c>
      <c r="L7" s="35" t="s">
        <v>38</v>
      </c>
      <c r="M7" s="35" t="s">
        <v>38</v>
      </c>
      <c r="N7" s="95">
        <v>13.457542696399077</v>
      </c>
      <c r="O7" s="95">
        <v>14.690340013456213</v>
      </c>
      <c r="P7" s="35" t="s">
        <v>38</v>
      </c>
      <c r="Q7" s="35" t="s">
        <v>38</v>
      </c>
      <c r="R7" s="95">
        <v>23.98092092207439</v>
      </c>
      <c r="S7" s="95">
        <v>28.899552093548298</v>
      </c>
      <c r="T7" s="35" t="s">
        <v>38</v>
      </c>
      <c r="U7" s="35" t="s">
        <v>38</v>
      </c>
      <c r="V7" s="95">
        <v>7.6752047349834722</v>
      </c>
      <c r="W7" s="95">
        <v>14.364720784517829</v>
      </c>
      <c r="X7" s="95">
        <v>1.1932446700482875</v>
      </c>
      <c r="Y7" s="95">
        <v>4.441588891921147</v>
      </c>
      <c r="Z7" s="49"/>
    </row>
    <row r="8" spans="1:28" ht="12.75" customHeight="1">
      <c r="A8" s="282">
        <v>1999</v>
      </c>
      <c r="B8" s="277">
        <v>645</v>
      </c>
      <c r="C8" s="277">
        <v>102</v>
      </c>
      <c r="D8" s="95">
        <v>71.453214244772951</v>
      </c>
      <c r="E8" s="95">
        <v>40.654215271038602</v>
      </c>
      <c r="F8" s="95">
        <v>13.89128637338824</v>
      </c>
      <c r="G8" s="95">
        <v>10.242930472058456</v>
      </c>
      <c r="H8" s="35" t="s">
        <v>38</v>
      </c>
      <c r="I8" s="35" t="s">
        <v>38</v>
      </c>
      <c r="J8" s="95">
        <v>39.881718707767362</v>
      </c>
      <c r="K8" s="95">
        <v>54.85937705543482</v>
      </c>
      <c r="L8" s="95">
        <v>15.515360995869157</v>
      </c>
      <c r="M8" s="95">
        <v>15.073583288210351</v>
      </c>
      <c r="N8" s="35" t="s">
        <v>38</v>
      </c>
      <c r="O8" s="35" t="s">
        <v>38</v>
      </c>
      <c r="P8" s="95">
        <v>1.5536698046487425</v>
      </c>
      <c r="Q8" s="95">
        <v>9.1593348454033876</v>
      </c>
      <c r="R8" s="95">
        <v>23.28214416225325</v>
      </c>
      <c r="S8" s="95">
        <v>30.33575756046627</v>
      </c>
      <c r="T8" s="35" t="s">
        <v>38</v>
      </c>
      <c r="U8" s="35" t="s">
        <v>38</v>
      </c>
      <c r="V8" s="95">
        <v>8.566762167700178</v>
      </c>
      <c r="W8" s="95">
        <v>19.61824280844003</v>
      </c>
      <c r="X8" s="95">
        <v>0.56084891622359745</v>
      </c>
      <c r="Y8" s="95">
        <v>0.6358062537757081</v>
      </c>
      <c r="Z8" s="49"/>
      <c r="AA8" s="94"/>
    </row>
    <row r="9" spans="1:28" ht="12.75" customHeight="1">
      <c r="A9" s="282">
        <v>2000</v>
      </c>
      <c r="B9" s="277">
        <v>678</v>
      </c>
      <c r="C9" s="277">
        <v>130</v>
      </c>
      <c r="D9" s="95">
        <v>73.23091768277024</v>
      </c>
      <c r="E9" s="95">
        <v>42.00919712744183</v>
      </c>
      <c r="F9" s="95">
        <v>14.61651641820721</v>
      </c>
      <c r="G9" s="95">
        <v>14.652204479216813</v>
      </c>
      <c r="H9" s="35" t="s">
        <v>38</v>
      </c>
      <c r="I9" s="35" t="s">
        <v>38</v>
      </c>
      <c r="J9" s="95">
        <v>40.929773119961546</v>
      </c>
      <c r="K9" s="95">
        <v>63.923603817168441</v>
      </c>
      <c r="L9" s="95">
        <v>12.249156943184373</v>
      </c>
      <c r="M9" s="95">
        <v>6.1175874684487539</v>
      </c>
      <c r="N9" s="35" t="s">
        <v>38</v>
      </c>
      <c r="O9" s="35" t="s">
        <v>38</v>
      </c>
      <c r="P9" s="95">
        <v>1.2853214211967297</v>
      </c>
      <c r="Q9" s="95">
        <v>3.3578119544745224</v>
      </c>
      <c r="R9" s="95">
        <v>22.658214314448045</v>
      </c>
      <c r="S9" s="95">
        <v>20.535199341330571</v>
      </c>
      <c r="T9" s="35" t="s">
        <v>38</v>
      </c>
      <c r="U9" s="35" t="s">
        <v>38</v>
      </c>
      <c r="V9" s="95">
        <v>5.9002965050079563</v>
      </c>
      <c r="W9" s="95">
        <v>11.776006648029004</v>
      </c>
      <c r="X9" s="95">
        <v>1.0708274682917756</v>
      </c>
      <c r="Y9" s="95">
        <v>3.4062855658698674</v>
      </c>
      <c r="Z9" s="49"/>
      <c r="AA9" s="94"/>
    </row>
    <row r="10" spans="1:28" ht="12.75" customHeight="1">
      <c r="A10" s="282">
        <v>2001</v>
      </c>
      <c r="B10" s="277">
        <v>747</v>
      </c>
      <c r="C10" s="277">
        <v>147</v>
      </c>
      <c r="D10" s="95">
        <v>64.416043719643142</v>
      </c>
      <c r="E10" s="95">
        <v>37.090440228328575</v>
      </c>
      <c r="F10" s="95">
        <v>14.706071764074188</v>
      </c>
      <c r="G10" s="95">
        <v>7.7314974054490007</v>
      </c>
      <c r="H10" s="35" t="s">
        <v>38</v>
      </c>
      <c r="I10" s="35" t="s">
        <v>38</v>
      </c>
      <c r="J10" s="95">
        <v>35.726135918496489</v>
      </c>
      <c r="K10" s="95">
        <v>58.927999239298359</v>
      </c>
      <c r="L10" s="95">
        <v>19.348221284839497</v>
      </c>
      <c r="M10" s="95">
        <v>10.499121889932876</v>
      </c>
      <c r="N10" s="35" t="s">
        <v>38</v>
      </c>
      <c r="O10" s="35" t="s">
        <v>38</v>
      </c>
      <c r="P10" s="95">
        <v>2.3274876009127947</v>
      </c>
      <c r="Q10" s="95">
        <v>3.2530028939849092</v>
      </c>
      <c r="R10" s="95">
        <v>22.485127773547308</v>
      </c>
      <c r="S10" s="95">
        <v>27.865923358727478</v>
      </c>
      <c r="T10" s="35" t="s">
        <v>38</v>
      </c>
      <c r="U10" s="35" t="s">
        <v>38</v>
      </c>
      <c r="V10" s="95">
        <v>4.1668393293186741</v>
      </c>
      <c r="W10" s="95">
        <v>11.280594351072276</v>
      </c>
      <c r="X10" s="95">
        <v>1.4464488821472519</v>
      </c>
      <c r="Y10" s="95">
        <v>3.0966332122935949</v>
      </c>
      <c r="Z10" s="49"/>
      <c r="AA10" s="94"/>
      <c r="AB10" s="503"/>
    </row>
    <row r="11" spans="1:28" ht="12.75" customHeight="1">
      <c r="A11" s="282">
        <v>2002</v>
      </c>
      <c r="B11" s="277">
        <v>692</v>
      </c>
      <c r="C11" s="277">
        <v>148</v>
      </c>
      <c r="D11" s="95">
        <v>67.849573231764609</v>
      </c>
      <c r="E11" s="95">
        <v>32.679794233716827</v>
      </c>
      <c r="F11" s="95">
        <v>11.903000078925814</v>
      </c>
      <c r="G11" s="95">
        <v>8.1673511637720573</v>
      </c>
      <c r="H11" s="35" t="s">
        <v>38</v>
      </c>
      <c r="I11" s="35" t="s">
        <v>38</v>
      </c>
      <c r="J11" s="95">
        <v>33.723039318506629</v>
      </c>
      <c r="K11" s="95">
        <v>59.675306161735442</v>
      </c>
      <c r="L11" s="95">
        <v>19.140712639674135</v>
      </c>
      <c r="M11" s="95">
        <v>12.892251120505998</v>
      </c>
      <c r="N11" s="35" t="s">
        <v>38</v>
      </c>
      <c r="O11" s="35" t="s">
        <v>38</v>
      </c>
      <c r="P11" s="95">
        <v>2.1152896116697111</v>
      </c>
      <c r="Q11" s="95">
        <v>4.5489880958089115</v>
      </c>
      <c r="R11" s="95">
        <v>18.088777174345331</v>
      </c>
      <c r="S11" s="95">
        <v>35.824153336954282</v>
      </c>
      <c r="T11" s="35" t="s">
        <v>38</v>
      </c>
      <c r="U11" s="35" t="s">
        <v>38</v>
      </c>
      <c r="V11" s="95">
        <v>6.2238515303356063</v>
      </c>
      <c r="W11" s="95">
        <v>16.82505622422271</v>
      </c>
      <c r="X11" s="95">
        <v>1.39570259639618</v>
      </c>
      <c r="Y11" s="95" t="s">
        <v>121</v>
      </c>
      <c r="Z11" s="49"/>
      <c r="AA11" s="94"/>
      <c r="AB11" s="503"/>
    </row>
    <row r="12" spans="1:28" ht="12.75" customHeight="1">
      <c r="A12" s="282">
        <v>2003</v>
      </c>
      <c r="B12" s="277">
        <v>650</v>
      </c>
      <c r="C12" s="277">
        <v>157</v>
      </c>
      <c r="D12" s="95">
        <v>63.657718126771869</v>
      </c>
      <c r="E12" s="95">
        <v>36.910462398652349</v>
      </c>
      <c r="F12" s="95">
        <v>15.450839404997424</v>
      </c>
      <c r="G12" s="95">
        <v>10.617176444982462</v>
      </c>
      <c r="H12" s="35" t="s">
        <v>38</v>
      </c>
      <c r="I12" s="35" t="s">
        <v>38</v>
      </c>
      <c r="J12" s="95">
        <v>32.324218989667877</v>
      </c>
      <c r="K12" s="95">
        <v>46.525420317349464</v>
      </c>
      <c r="L12" s="95">
        <v>19.688385949327301</v>
      </c>
      <c r="M12" s="95">
        <v>11.469750438647766</v>
      </c>
      <c r="N12" s="35" t="s">
        <v>38</v>
      </c>
      <c r="O12" s="35" t="s">
        <v>38</v>
      </c>
      <c r="P12" s="95">
        <v>1.3866942170890342</v>
      </c>
      <c r="Q12" s="95">
        <v>6.7920585003302154</v>
      </c>
      <c r="R12" s="95">
        <v>19.259945877111953</v>
      </c>
      <c r="S12" s="95">
        <v>31.503331172577404</v>
      </c>
      <c r="T12" s="35" t="s">
        <v>38</v>
      </c>
      <c r="U12" s="35" t="s">
        <v>38</v>
      </c>
      <c r="V12" s="95">
        <v>3.8303791172535289</v>
      </c>
      <c r="W12" s="95">
        <v>13.068942950586242</v>
      </c>
      <c r="X12" s="95">
        <v>0.39018834528579882</v>
      </c>
      <c r="Y12" s="95">
        <v>3.2110264921810248</v>
      </c>
      <c r="Z12" s="49"/>
      <c r="AA12" s="94"/>
      <c r="AB12" s="503"/>
    </row>
    <row r="13" spans="1:28" ht="12.75" customHeight="1">
      <c r="A13" s="282">
        <v>2004</v>
      </c>
      <c r="B13" s="277">
        <v>561</v>
      </c>
      <c r="C13" s="277">
        <v>217</v>
      </c>
      <c r="D13" s="95">
        <v>62.783726881579661</v>
      </c>
      <c r="E13" s="95">
        <v>35.205105245443505</v>
      </c>
      <c r="F13" s="35" t="s">
        <v>38</v>
      </c>
      <c r="G13" s="35" t="s">
        <v>38</v>
      </c>
      <c r="H13" s="95">
        <v>34.545878681827183</v>
      </c>
      <c r="I13" s="95">
        <v>57.441324508603998</v>
      </c>
      <c r="J13" s="35" t="s">
        <v>38</v>
      </c>
      <c r="K13" s="35" t="s">
        <v>38</v>
      </c>
      <c r="L13" s="35" t="s">
        <v>38</v>
      </c>
      <c r="M13" s="35" t="s">
        <v>38</v>
      </c>
      <c r="N13" s="95">
        <v>20.829187157513143</v>
      </c>
      <c r="O13" s="95">
        <v>15.717954319182613</v>
      </c>
      <c r="P13" s="35" t="s">
        <v>38</v>
      </c>
      <c r="Q13" s="35" t="s">
        <v>38</v>
      </c>
      <c r="R13" s="35" t="s">
        <v>38</v>
      </c>
      <c r="S13" s="35" t="s">
        <v>38</v>
      </c>
      <c r="T13" s="95">
        <v>20.547394056162446</v>
      </c>
      <c r="U13" s="95">
        <v>36.021450333587438</v>
      </c>
      <c r="V13" s="35" t="s">
        <v>38</v>
      </c>
      <c r="W13" s="35" t="s">
        <v>38</v>
      </c>
      <c r="X13" s="95">
        <v>2.1446376912263116</v>
      </c>
      <c r="Y13" s="95">
        <v>4.2419882722885358</v>
      </c>
      <c r="Z13" s="52"/>
      <c r="AA13" s="94"/>
      <c r="AB13" s="503"/>
    </row>
    <row r="14" spans="1:28" ht="12.75" customHeight="1">
      <c r="A14" s="282">
        <v>2005</v>
      </c>
      <c r="B14" s="277">
        <v>543</v>
      </c>
      <c r="C14" s="277">
        <v>165</v>
      </c>
      <c r="D14" s="95">
        <v>62.446721490749226</v>
      </c>
      <c r="E14" s="95">
        <v>45.420768670128723</v>
      </c>
      <c r="F14" s="35" t="s">
        <v>38</v>
      </c>
      <c r="G14" s="35" t="s">
        <v>38</v>
      </c>
      <c r="H14" s="95">
        <v>36.299193677288258</v>
      </c>
      <c r="I14" s="95">
        <v>60.732200276766292</v>
      </c>
      <c r="J14" s="35" t="s">
        <v>38</v>
      </c>
      <c r="K14" s="35" t="s">
        <v>38</v>
      </c>
      <c r="L14" s="35" t="s">
        <v>38</v>
      </c>
      <c r="M14" s="35" t="s">
        <v>38</v>
      </c>
      <c r="N14" s="95">
        <v>16.906753972264021</v>
      </c>
      <c r="O14" s="95">
        <v>15.467669738947537</v>
      </c>
      <c r="P14" s="35" t="s">
        <v>38</v>
      </c>
      <c r="Q14" s="35" t="s">
        <v>38</v>
      </c>
      <c r="R14" s="35" t="s">
        <v>38</v>
      </c>
      <c r="S14" s="35" t="s">
        <v>38</v>
      </c>
      <c r="T14" s="95">
        <v>23.980800361262624</v>
      </c>
      <c r="U14" s="95">
        <v>33.528289367628879</v>
      </c>
      <c r="V14" s="35" t="s">
        <v>38</v>
      </c>
      <c r="W14" s="35" t="s">
        <v>38</v>
      </c>
      <c r="X14" s="95">
        <v>2.0752543170053759</v>
      </c>
      <c r="Y14" s="95">
        <v>2.3898174928919045</v>
      </c>
      <c r="Z14" s="52"/>
      <c r="AA14" s="94"/>
      <c r="AB14" s="503"/>
    </row>
    <row r="15" spans="1:28" ht="12.75" customHeight="1">
      <c r="A15" s="282">
        <v>2006</v>
      </c>
      <c r="B15" s="277">
        <v>500</v>
      </c>
      <c r="C15" s="277">
        <v>177</v>
      </c>
      <c r="D15" s="95">
        <v>62.289694462933568</v>
      </c>
      <c r="E15" s="95">
        <v>39.386801593516822</v>
      </c>
      <c r="F15" s="35" t="s">
        <v>38</v>
      </c>
      <c r="G15" s="35" t="s">
        <v>38</v>
      </c>
      <c r="H15" s="95">
        <v>35.784570111643497</v>
      </c>
      <c r="I15" s="95">
        <v>58.484842620080343</v>
      </c>
      <c r="J15" s="35" t="s">
        <v>38</v>
      </c>
      <c r="K15" s="35" t="s">
        <v>38</v>
      </c>
      <c r="L15" s="35" t="s">
        <v>38</v>
      </c>
      <c r="M15" s="35" t="s">
        <v>38</v>
      </c>
      <c r="N15" s="95">
        <v>18.325793897977498</v>
      </c>
      <c r="O15" s="95">
        <v>12.958208080024324</v>
      </c>
      <c r="P15" s="35" t="s">
        <v>38</v>
      </c>
      <c r="Q15" s="35" t="s">
        <v>38</v>
      </c>
      <c r="R15" s="35" t="s">
        <v>38</v>
      </c>
      <c r="S15" s="35" t="s">
        <v>38</v>
      </c>
      <c r="T15" s="95">
        <v>20.567533910140138</v>
      </c>
      <c r="U15" s="95">
        <v>39.895456613378336</v>
      </c>
      <c r="V15" s="35" t="s">
        <v>38</v>
      </c>
      <c r="W15" s="35" t="s">
        <v>38</v>
      </c>
      <c r="X15" s="95">
        <v>2.5663562842952703</v>
      </c>
      <c r="Y15" s="95">
        <v>1.8964491185442067</v>
      </c>
      <c r="Z15" s="52"/>
      <c r="AA15" s="94"/>
      <c r="AB15" s="503"/>
    </row>
    <row r="16" spans="1:28" ht="12.75" customHeight="1">
      <c r="A16" s="282">
        <v>2007</v>
      </c>
      <c r="B16" s="277">
        <v>458</v>
      </c>
      <c r="C16" s="277">
        <v>126</v>
      </c>
      <c r="D16" s="95">
        <v>54.04295299377867</v>
      </c>
      <c r="E16" s="95">
        <v>33.759499209597536</v>
      </c>
      <c r="F16" s="35" t="s">
        <v>38</v>
      </c>
      <c r="G16" s="35" t="s">
        <v>38</v>
      </c>
      <c r="H16" s="95">
        <v>46.376368493652606</v>
      </c>
      <c r="I16" s="95">
        <v>66.66654049991449</v>
      </c>
      <c r="J16" s="35" t="s">
        <v>38</v>
      </c>
      <c r="K16" s="35" t="s">
        <v>38</v>
      </c>
      <c r="L16" s="35" t="s">
        <v>38</v>
      </c>
      <c r="M16" s="35" t="s">
        <v>38</v>
      </c>
      <c r="N16" s="95">
        <v>14.529389758264088</v>
      </c>
      <c r="O16" s="95">
        <v>10.669790271382578</v>
      </c>
      <c r="P16" s="35" t="s">
        <v>38</v>
      </c>
      <c r="Q16" s="35" t="s">
        <v>38</v>
      </c>
      <c r="R16" s="35" t="s">
        <v>38</v>
      </c>
      <c r="S16" s="35" t="s">
        <v>38</v>
      </c>
      <c r="T16" s="95">
        <v>16.383563476780864</v>
      </c>
      <c r="U16" s="95">
        <v>29.817540073587679</v>
      </c>
      <c r="V16" s="35" t="s">
        <v>38</v>
      </c>
      <c r="W16" s="35" t="s">
        <v>38</v>
      </c>
      <c r="X16" s="95">
        <v>1.2236577581358588</v>
      </c>
      <c r="Y16" s="177" t="s">
        <v>121</v>
      </c>
      <c r="Z16" s="52"/>
      <c r="AA16" s="94"/>
      <c r="AB16" s="503"/>
    </row>
    <row r="17" spans="1:28" ht="12.75" customHeight="1">
      <c r="A17" s="282">
        <v>2008</v>
      </c>
      <c r="B17" s="277">
        <v>414</v>
      </c>
      <c r="C17" s="277">
        <v>101</v>
      </c>
      <c r="D17" s="95">
        <v>53.51344841729756</v>
      </c>
      <c r="E17" s="95">
        <v>29.265823835287875</v>
      </c>
      <c r="F17" s="35" t="s">
        <v>38</v>
      </c>
      <c r="G17" s="35" t="s">
        <v>38</v>
      </c>
      <c r="H17" s="95">
        <v>47.090473177936879</v>
      </c>
      <c r="I17" s="95">
        <v>73.33515363751151</v>
      </c>
      <c r="J17" s="35" t="s">
        <v>38</v>
      </c>
      <c r="K17" s="35" t="s">
        <v>38</v>
      </c>
      <c r="L17" s="35" t="s">
        <v>38</v>
      </c>
      <c r="M17" s="35" t="s">
        <v>38</v>
      </c>
      <c r="N17" s="95">
        <v>15.931310343018138</v>
      </c>
      <c r="O17" s="95">
        <v>10.818666377912404</v>
      </c>
      <c r="P17" s="35" t="s">
        <v>38</v>
      </c>
      <c r="Q17" s="35" t="s">
        <v>38</v>
      </c>
      <c r="R17" s="35" t="s">
        <v>38</v>
      </c>
      <c r="S17" s="35" t="s">
        <v>38</v>
      </c>
      <c r="T17" s="95">
        <v>16.414845839232925</v>
      </c>
      <c r="U17" s="95">
        <v>27.3946974271689</v>
      </c>
      <c r="V17" s="35" t="s">
        <v>38</v>
      </c>
      <c r="W17" s="35" t="s">
        <v>38</v>
      </c>
      <c r="X17" s="95">
        <v>0.18722966698673871</v>
      </c>
      <c r="Y17" s="177" t="s">
        <v>121</v>
      </c>
      <c r="Z17" s="53"/>
      <c r="AA17" s="94"/>
      <c r="AB17" s="503"/>
    </row>
    <row r="18" spans="1:28" ht="12.75" customHeight="1">
      <c r="A18" s="282">
        <v>2009</v>
      </c>
      <c r="B18" s="277">
        <v>410</v>
      </c>
      <c r="C18" s="277">
        <v>108</v>
      </c>
      <c r="D18" s="95">
        <v>49.042274166995199</v>
      </c>
      <c r="E18" s="95">
        <v>26.540042971321625</v>
      </c>
      <c r="F18" s="35" t="s">
        <v>38</v>
      </c>
      <c r="G18" s="35" t="s">
        <v>38</v>
      </c>
      <c r="H18" s="95">
        <v>55.477234013564136</v>
      </c>
      <c r="I18" s="95">
        <v>76.899542416223596</v>
      </c>
      <c r="J18" s="35" t="s">
        <v>38</v>
      </c>
      <c r="K18" s="35" t="s">
        <v>38</v>
      </c>
      <c r="L18" s="35" t="s">
        <v>38</v>
      </c>
      <c r="M18" s="35" t="s">
        <v>38</v>
      </c>
      <c r="N18" s="95">
        <v>12.316632730176828</v>
      </c>
      <c r="O18" s="95">
        <v>12.319997131555665</v>
      </c>
      <c r="P18" s="35" t="s">
        <v>38</v>
      </c>
      <c r="Q18" s="35" t="s">
        <v>38</v>
      </c>
      <c r="R18" s="35" t="s">
        <v>38</v>
      </c>
      <c r="S18" s="35" t="s">
        <v>38</v>
      </c>
      <c r="T18" s="95">
        <v>20.663642178603457</v>
      </c>
      <c r="U18" s="95">
        <v>27.93464589140622</v>
      </c>
      <c r="V18" s="35" t="s">
        <v>38</v>
      </c>
      <c r="W18" s="35" t="s">
        <v>38</v>
      </c>
      <c r="X18" s="95">
        <v>0.24647203681885427</v>
      </c>
      <c r="Y18" s="177" t="s">
        <v>121</v>
      </c>
      <c r="Z18" s="53"/>
      <c r="AA18" s="94"/>
      <c r="AB18" s="503"/>
    </row>
    <row r="19" spans="1:28" ht="12.75" customHeight="1">
      <c r="A19" s="282">
        <v>2010</v>
      </c>
      <c r="B19" s="277">
        <v>383</v>
      </c>
      <c r="C19" s="277">
        <v>98</v>
      </c>
      <c r="D19" s="95">
        <v>36.339083194024582</v>
      </c>
      <c r="E19" s="95">
        <v>17.489111903079426</v>
      </c>
      <c r="F19" s="35" t="s">
        <v>38</v>
      </c>
      <c r="G19" s="35" t="s">
        <v>38</v>
      </c>
      <c r="H19" s="95">
        <v>54.500887722727221</v>
      </c>
      <c r="I19" s="95">
        <v>72.838295534405859</v>
      </c>
      <c r="J19" s="35" t="s">
        <v>38</v>
      </c>
      <c r="K19" s="35" t="s">
        <v>38</v>
      </c>
      <c r="L19" s="35" t="s">
        <v>38</v>
      </c>
      <c r="M19" s="35" t="s">
        <v>38</v>
      </c>
      <c r="N19" s="95">
        <v>11.11516838934123</v>
      </c>
      <c r="O19" s="95">
        <v>13.18843422179364</v>
      </c>
      <c r="P19" s="35" t="s">
        <v>38</v>
      </c>
      <c r="Q19" s="35" t="s">
        <v>38</v>
      </c>
      <c r="R19" s="35" t="s">
        <v>38</v>
      </c>
      <c r="S19" s="35" t="s">
        <v>38</v>
      </c>
      <c r="T19" s="95">
        <v>24.522020559327242</v>
      </c>
      <c r="U19" s="95">
        <v>33.334841862390867</v>
      </c>
      <c r="V19" s="35" t="s">
        <v>38</v>
      </c>
      <c r="W19" s="35" t="s">
        <v>38</v>
      </c>
      <c r="X19" s="95">
        <v>1.3656714137202135</v>
      </c>
      <c r="Y19" s="177" t="s">
        <v>121</v>
      </c>
      <c r="Z19" s="52"/>
      <c r="AA19" s="94"/>
    </row>
    <row r="20" spans="1:28" ht="12.75" customHeight="1">
      <c r="A20" s="282">
        <v>2011</v>
      </c>
      <c r="B20" s="277">
        <v>308</v>
      </c>
      <c r="C20" s="277">
        <v>85</v>
      </c>
      <c r="D20" s="95">
        <v>38.560615437170661</v>
      </c>
      <c r="E20" s="95">
        <v>17.727877646713676</v>
      </c>
      <c r="F20" s="35" t="s">
        <v>38</v>
      </c>
      <c r="G20" s="35" t="s">
        <v>38</v>
      </c>
      <c r="H20" s="95">
        <v>59.136329808301333</v>
      </c>
      <c r="I20" s="95">
        <v>77.802161584858254</v>
      </c>
      <c r="J20" s="35" t="s">
        <v>38</v>
      </c>
      <c r="K20" s="35" t="s">
        <v>38</v>
      </c>
      <c r="L20" s="35" t="s">
        <v>38</v>
      </c>
      <c r="M20" s="35" t="s">
        <v>38</v>
      </c>
      <c r="N20" s="95">
        <v>6.9375077268503063</v>
      </c>
      <c r="O20" s="95">
        <v>3.0412973589670997</v>
      </c>
      <c r="P20" s="35" t="s">
        <v>38</v>
      </c>
      <c r="Q20" s="35" t="s">
        <v>38</v>
      </c>
      <c r="R20" s="35" t="s">
        <v>38</v>
      </c>
      <c r="S20" s="35" t="s">
        <v>38</v>
      </c>
      <c r="T20" s="95">
        <v>20.767236607077059</v>
      </c>
      <c r="U20" s="95">
        <v>27.799461442271344</v>
      </c>
      <c r="V20" s="35" t="s">
        <v>38</v>
      </c>
      <c r="W20" s="35" t="s">
        <v>38</v>
      </c>
      <c r="X20" s="95">
        <v>0.95978176961396444</v>
      </c>
      <c r="Y20" s="177" t="s">
        <v>121</v>
      </c>
      <c r="Z20" s="53"/>
      <c r="AA20" s="94"/>
    </row>
    <row r="21" spans="1:28" ht="12.75" customHeight="1">
      <c r="A21" s="282" t="s">
        <v>92</v>
      </c>
      <c r="B21" s="498">
        <v>310</v>
      </c>
      <c r="C21" s="498">
        <v>52</v>
      </c>
      <c r="D21" s="95">
        <v>36.743313812531532</v>
      </c>
      <c r="E21" s="95">
        <v>14.781589187489303</v>
      </c>
      <c r="F21" s="35" t="s">
        <v>38</v>
      </c>
      <c r="G21" s="35" t="s">
        <v>38</v>
      </c>
      <c r="H21" s="95">
        <v>53.95534497224466</v>
      </c>
      <c r="I21" s="95">
        <v>68.944425235800978</v>
      </c>
      <c r="J21" s="35" t="s">
        <v>38</v>
      </c>
      <c r="K21" s="35" t="s">
        <v>38</v>
      </c>
      <c r="L21" s="35" t="s">
        <v>38</v>
      </c>
      <c r="M21" s="35" t="s">
        <v>38</v>
      </c>
      <c r="N21" s="95">
        <v>8.943900382662811</v>
      </c>
      <c r="O21" s="95">
        <v>9.8210596625523774</v>
      </c>
      <c r="P21" s="35" t="s">
        <v>38</v>
      </c>
      <c r="Q21" s="35" t="s">
        <v>38</v>
      </c>
      <c r="R21" s="35" t="s">
        <v>38</v>
      </c>
      <c r="S21" s="35" t="s">
        <v>38</v>
      </c>
      <c r="T21" s="95">
        <v>23.023434803672433</v>
      </c>
      <c r="U21" s="95">
        <v>30.254438592034194</v>
      </c>
      <c r="V21" s="35" t="s">
        <v>38</v>
      </c>
      <c r="W21" s="35" t="s">
        <v>38</v>
      </c>
      <c r="X21" s="95">
        <v>2.0976189507659204</v>
      </c>
      <c r="Y21" s="95" t="s">
        <v>121</v>
      </c>
      <c r="Z21" s="94"/>
      <c r="AA21" s="94"/>
    </row>
    <row r="22" spans="1:28" ht="12.75" customHeight="1">
      <c r="A22" s="282" t="s">
        <v>93</v>
      </c>
      <c r="B22" s="498">
        <v>276</v>
      </c>
      <c r="C22" s="498">
        <v>51</v>
      </c>
      <c r="D22" s="95">
        <v>33.861648596674229</v>
      </c>
      <c r="E22" s="95">
        <v>18.929581026777214</v>
      </c>
      <c r="F22" s="35" t="s">
        <v>38</v>
      </c>
      <c r="G22" s="35" t="s">
        <v>38</v>
      </c>
      <c r="H22" s="95">
        <v>53.795825618432644</v>
      </c>
      <c r="I22" s="95">
        <v>59.125945676547133</v>
      </c>
      <c r="J22" s="35" t="s">
        <v>38</v>
      </c>
      <c r="K22" s="35" t="s">
        <v>38</v>
      </c>
      <c r="L22" s="35" t="s">
        <v>38</v>
      </c>
      <c r="M22" s="35" t="s">
        <v>38</v>
      </c>
      <c r="N22" s="95">
        <v>10.239224729857076</v>
      </c>
      <c r="O22" s="95">
        <v>11.00885092944065</v>
      </c>
      <c r="P22" s="35" t="s">
        <v>38</v>
      </c>
      <c r="Q22" s="35" t="s">
        <v>38</v>
      </c>
      <c r="R22" s="35" t="s">
        <v>38</v>
      </c>
      <c r="S22" s="35" t="s">
        <v>38</v>
      </c>
      <c r="T22" s="95">
        <v>25.009207720221333</v>
      </c>
      <c r="U22" s="95">
        <v>28.908387474745751</v>
      </c>
      <c r="V22" s="35" t="s">
        <v>38</v>
      </c>
      <c r="W22" s="35" t="s">
        <v>38</v>
      </c>
      <c r="X22" s="95">
        <v>1.3773259876614061</v>
      </c>
      <c r="Y22" s="95">
        <v>1.1814505958569099</v>
      </c>
      <c r="Z22" s="94"/>
      <c r="AA22" s="94"/>
    </row>
    <row r="23" spans="1:28" ht="12.75" customHeight="1">
      <c r="A23" s="282">
        <v>2013</v>
      </c>
      <c r="B23" s="498">
        <v>245</v>
      </c>
      <c r="C23" s="498">
        <v>53</v>
      </c>
      <c r="D23" s="95">
        <v>38.609470700062261</v>
      </c>
      <c r="E23" s="95">
        <v>31.297420968338152</v>
      </c>
      <c r="F23" s="35" t="s">
        <v>38</v>
      </c>
      <c r="G23" s="35" t="s">
        <v>38</v>
      </c>
      <c r="H23" s="95">
        <v>44.708641651004228</v>
      </c>
      <c r="I23" s="95">
        <v>65.396085731772857</v>
      </c>
      <c r="J23" s="35" t="s">
        <v>38</v>
      </c>
      <c r="K23" s="35" t="s">
        <v>38</v>
      </c>
      <c r="L23" s="35" t="s">
        <v>38</v>
      </c>
      <c r="M23" s="35" t="s">
        <v>38</v>
      </c>
      <c r="N23" s="95">
        <v>7.3894192328904289</v>
      </c>
      <c r="O23" s="95">
        <v>11.997814813820916</v>
      </c>
      <c r="P23" s="35" t="s">
        <v>38</v>
      </c>
      <c r="Q23" s="35" t="s">
        <v>38</v>
      </c>
      <c r="R23" s="35" t="s">
        <v>38</v>
      </c>
      <c r="S23" s="35" t="s">
        <v>38</v>
      </c>
      <c r="T23" s="95">
        <v>26.388863709618676</v>
      </c>
      <c r="U23" s="95">
        <v>30.589900037864865</v>
      </c>
      <c r="V23" s="35" t="s">
        <v>38</v>
      </c>
      <c r="W23" s="35" t="s">
        <v>38</v>
      </c>
      <c r="X23" s="95">
        <v>4.3389143630488149</v>
      </c>
      <c r="Y23" s="95">
        <v>2.3692151161586708</v>
      </c>
      <c r="Z23" s="94"/>
      <c r="AA23" s="94"/>
    </row>
    <row r="24" spans="1:28" ht="12.75" customHeight="1">
      <c r="A24" s="282">
        <v>2014</v>
      </c>
      <c r="B24" s="498">
        <v>252</v>
      </c>
      <c r="C24" s="498">
        <v>59</v>
      </c>
      <c r="D24" s="95">
        <v>39.789139819068829</v>
      </c>
      <c r="E24" s="95">
        <v>17.397077403361607</v>
      </c>
      <c r="F24" s="35" t="s">
        <v>38</v>
      </c>
      <c r="G24" s="35" t="s">
        <v>38</v>
      </c>
      <c r="H24" s="95">
        <v>38.14624931641702</v>
      </c>
      <c r="I24" s="95">
        <v>62.79663977957253</v>
      </c>
      <c r="J24" s="35" t="s">
        <v>38</v>
      </c>
      <c r="K24" s="35" t="s">
        <v>38</v>
      </c>
      <c r="L24" s="35" t="s">
        <v>38</v>
      </c>
      <c r="M24" s="35" t="s">
        <v>38</v>
      </c>
      <c r="N24" s="95">
        <v>6.7679051958005498</v>
      </c>
      <c r="O24" s="95">
        <v>11.810253481753936</v>
      </c>
      <c r="P24" s="35" t="s">
        <v>38</v>
      </c>
      <c r="Q24" s="35" t="s">
        <v>38</v>
      </c>
      <c r="R24" s="35" t="s">
        <v>38</v>
      </c>
      <c r="S24" s="35" t="s">
        <v>38</v>
      </c>
      <c r="T24" s="95">
        <v>35.169404385619366</v>
      </c>
      <c r="U24" s="95">
        <v>20.504366676985548</v>
      </c>
      <c r="V24" s="35" t="s">
        <v>38</v>
      </c>
      <c r="W24" s="35" t="s">
        <v>38</v>
      </c>
      <c r="X24" s="95">
        <v>1.5350215492476849</v>
      </c>
      <c r="Y24" s="95">
        <v>2.7123374325297331</v>
      </c>
      <c r="Z24" s="94"/>
      <c r="AA24" s="94"/>
    </row>
    <row r="25" spans="1:28">
      <c r="A25" s="626">
        <v>2015</v>
      </c>
      <c r="B25" s="624">
        <v>243</v>
      </c>
      <c r="C25" s="624">
        <v>44</v>
      </c>
      <c r="D25" s="95">
        <v>40.862619653681016</v>
      </c>
      <c r="E25" s="97" t="s">
        <v>37</v>
      </c>
      <c r="F25" s="35" t="s">
        <v>38</v>
      </c>
      <c r="G25" s="35" t="s">
        <v>38</v>
      </c>
      <c r="H25" s="95">
        <v>45.938582233169065</v>
      </c>
      <c r="I25" s="97" t="s">
        <v>37</v>
      </c>
      <c r="J25" s="35" t="s">
        <v>38</v>
      </c>
      <c r="K25" s="35" t="s">
        <v>38</v>
      </c>
      <c r="L25" s="35" t="s">
        <v>38</v>
      </c>
      <c r="M25" s="35" t="s">
        <v>38</v>
      </c>
      <c r="N25" s="95">
        <v>4.8948767106771696</v>
      </c>
      <c r="O25" s="97" t="s">
        <v>37</v>
      </c>
      <c r="P25" s="35" t="s">
        <v>38</v>
      </c>
      <c r="Q25" s="35" t="s">
        <v>38</v>
      </c>
      <c r="R25" s="35" t="s">
        <v>38</v>
      </c>
      <c r="S25" s="35" t="s">
        <v>38</v>
      </c>
      <c r="T25" s="95">
        <v>25.822492269543289</v>
      </c>
      <c r="U25" s="97" t="s">
        <v>37</v>
      </c>
      <c r="V25" s="35" t="s">
        <v>38</v>
      </c>
      <c r="W25" s="35" t="s">
        <v>38</v>
      </c>
      <c r="X25" s="95">
        <v>1.7862479111461587</v>
      </c>
      <c r="Y25" s="97" t="s">
        <v>37</v>
      </c>
    </row>
    <row r="26" spans="1:28">
      <c r="A26" s="499">
        <v>2016</v>
      </c>
      <c r="B26" s="498">
        <v>221</v>
      </c>
      <c r="C26" s="498">
        <v>38</v>
      </c>
      <c r="D26" s="95">
        <v>31.4706436219154</v>
      </c>
      <c r="E26" s="97" t="s">
        <v>37</v>
      </c>
      <c r="F26" s="35" t="s">
        <v>38</v>
      </c>
      <c r="G26" s="35" t="s">
        <v>38</v>
      </c>
      <c r="H26" s="95">
        <v>55.469013063265898</v>
      </c>
      <c r="I26" s="97" t="s">
        <v>37</v>
      </c>
      <c r="J26" s="35" t="s">
        <v>38</v>
      </c>
      <c r="K26" s="35" t="s">
        <v>38</v>
      </c>
      <c r="L26" s="35" t="s">
        <v>38</v>
      </c>
      <c r="M26" s="35" t="s">
        <v>38</v>
      </c>
      <c r="N26" s="95">
        <v>7.2137709804182402</v>
      </c>
      <c r="O26" s="97" t="s">
        <v>37</v>
      </c>
      <c r="P26" s="35" t="s">
        <v>38</v>
      </c>
      <c r="Q26" s="35" t="s">
        <v>38</v>
      </c>
      <c r="R26" s="35" t="s">
        <v>38</v>
      </c>
      <c r="S26" s="35" t="s">
        <v>38</v>
      </c>
      <c r="T26" s="95">
        <v>28.378078259012401</v>
      </c>
      <c r="U26" s="97" t="s">
        <v>37</v>
      </c>
      <c r="V26" s="35" t="s">
        <v>38</v>
      </c>
      <c r="W26" s="35" t="s">
        <v>38</v>
      </c>
      <c r="X26" s="95">
        <v>2.8478144967166399</v>
      </c>
      <c r="Y26" s="95">
        <v>13.0063013506887</v>
      </c>
      <c r="Z26" s="661"/>
    </row>
    <row r="27" spans="1:28" s="42" customFormat="1" ht="6" customHeight="1">
      <c r="A27" s="268" t="s">
        <v>40</v>
      </c>
      <c r="B27" s="267"/>
      <c r="C27" s="267"/>
      <c r="D27" s="267"/>
      <c r="E27" s="267"/>
      <c r="F27" s="267"/>
      <c r="G27" s="267"/>
      <c r="H27" s="267"/>
      <c r="I27" s="267"/>
      <c r="J27" s="267"/>
      <c r="K27" s="266"/>
      <c r="L27" s="296"/>
      <c r="M27" s="296"/>
      <c r="N27" s="296"/>
      <c r="O27" s="296"/>
      <c r="P27" s="296"/>
      <c r="Q27" s="296"/>
      <c r="R27" s="296"/>
      <c r="S27" s="296"/>
      <c r="T27" s="296"/>
      <c r="U27" s="296"/>
      <c r="V27" s="296"/>
      <c r="W27" s="296"/>
      <c r="X27" s="296"/>
      <c r="Y27" s="296"/>
      <c r="Z27" s="94"/>
    </row>
    <row r="28" spans="1:28" s="4" customFormat="1" ht="30" customHeight="1">
      <c r="A28" s="801" t="s">
        <v>302</v>
      </c>
      <c r="B28" s="866"/>
      <c r="C28" s="866"/>
      <c r="D28" s="866"/>
      <c r="E28" s="866"/>
      <c r="F28" s="866"/>
      <c r="G28" s="866"/>
      <c r="H28" s="866"/>
      <c r="I28" s="866"/>
      <c r="J28" s="866"/>
      <c r="K28" s="866"/>
      <c r="L28" s="866"/>
      <c r="M28" s="866"/>
      <c r="N28" s="866"/>
      <c r="O28" s="866"/>
      <c r="P28" s="866"/>
      <c r="Q28" s="866"/>
      <c r="R28" s="866"/>
      <c r="S28" s="866"/>
      <c r="T28" s="866"/>
      <c r="U28" s="866"/>
      <c r="V28" s="866"/>
      <c r="W28" s="866"/>
      <c r="X28" s="866"/>
      <c r="Y28" s="866"/>
    </row>
    <row r="29" spans="1:28" s="4" customFormat="1" ht="6" customHeight="1">
      <c r="A29" s="625"/>
      <c r="B29" s="628"/>
      <c r="C29" s="628"/>
      <c r="D29" s="628"/>
      <c r="E29" s="628"/>
      <c r="F29" s="628"/>
      <c r="G29" s="628"/>
      <c r="H29" s="628"/>
      <c r="I29" s="628"/>
      <c r="J29" s="628"/>
      <c r="K29" s="628"/>
      <c r="L29" s="628"/>
      <c r="M29" s="628"/>
      <c r="N29" s="628"/>
      <c r="O29" s="628"/>
      <c r="P29" s="628"/>
      <c r="Q29" s="628"/>
      <c r="R29" s="628"/>
      <c r="S29" s="628"/>
      <c r="T29" s="628"/>
      <c r="U29" s="628"/>
      <c r="V29" s="628"/>
      <c r="W29" s="628"/>
      <c r="X29" s="628"/>
      <c r="Y29" s="628"/>
    </row>
    <row r="30" spans="1:28" s="42" customFormat="1" ht="12.75" customHeight="1">
      <c r="A30" s="801" t="s">
        <v>200</v>
      </c>
      <c r="B30" s="866"/>
      <c r="C30" s="866"/>
      <c r="D30" s="866"/>
      <c r="E30" s="866"/>
      <c r="F30" s="866"/>
      <c r="G30" s="866"/>
      <c r="H30" s="866"/>
      <c r="I30" s="866"/>
      <c r="J30" s="866"/>
      <c r="K30" s="866"/>
      <c r="L30" s="866"/>
      <c r="M30" s="866"/>
      <c r="N30" s="866"/>
      <c r="O30" s="866"/>
      <c r="P30" s="866"/>
      <c r="Q30" s="866"/>
      <c r="R30" s="866"/>
      <c r="S30" s="866"/>
      <c r="T30" s="866"/>
      <c r="U30" s="866"/>
      <c r="V30" s="866"/>
      <c r="W30" s="866"/>
      <c r="X30" s="866"/>
      <c r="Y30" s="866"/>
      <c r="Z30" s="94"/>
    </row>
    <row r="31" spans="1:28" ht="14.25">
      <c r="E31" s="176"/>
      <c r="F31" s="176"/>
      <c r="G31" s="50"/>
      <c r="H31" s="50"/>
      <c r="I31" s="50"/>
      <c r="J31" s="50"/>
      <c r="K31" s="50"/>
      <c r="L31" s="50"/>
      <c r="M31" s="50"/>
      <c r="N31" s="50"/>
      <c r="Z31" s="94"/>
    </row>
    <row r="32" spans="1:28">
      <c r="D32" s="178"/>
      <c r="E32" s="50"/>
      <c r="F32" s="50"/>
      <c r="T32" s="50"/>
      <c r="U32" s="50"/>
      <c r="V32" s="50"/>
    </row>
    <row r="33" spans="1:24">
      <c r="D33" s="178"/>
      <c r="E33" s="54"/>
      <c r="F33" s="50"/>
      <c r="T33" s="50"/>
      <c r="U33" s="50"/>
      <c r="V33" s="50"/>
    </row>
    <row r="34" spans="1:24">
      <c r="A34" s="50"/>
      <c r="D34" s="178"/>
      <c r="F34" s="50"/>
      <c r="T34" s="50"/>
      <c r="U34" s="50"/>
      <c r="V34" s="50"/>
    </row>
    <row r="35" spans="1:24">
      <c r="D35" s="178"/>
      <c r="E35" s="50"/>
      <c r="F35" s="50"/>
      <c r="T35" s="50"/>
      <c r="U35" s="50"/>
      <c r="V35" s="50"/>
      <c r="X35" s="50"/>
    </row>
    <row r="36" spans="1:24">
      <c r="D36" s="178"/>
      <c r="F36" s="50"/>
      <c r="T36" s="50"/>
      <c r="U36" s="50"/>
      <c r="V36" s="50"/>
      <c r="X36" s="50"/>
    </row>
    <row r="37" spans="1:24">
      <c r="D37" s="178"/>
      <c r="F37" s="50"/>
      <c r="G37" s="50"/>
      <c r="H37" s="50"/>
      <c r="I37" s="50"/>
      <c r="J37" s="50"/>
      <c r="K37" s="50"/>
      <c r="L37" s="50"/>
      <c r="M37" s="50"/>
      <c r="N37" s="50"/>
      <c r="O37" s="50"/>
      <c r="P37" s="50"/>
      <c r="Q37" s="50"/>
      <c r="R37" s="50"/>
      <c r="S37" s="50"/>
      <c r="T37" s="50"/>
      <c r="U37" s="50"/>
      <c r="V37" s="50"/>
      <c r="X37" s="50"/>
    </row>
    <row r="38" spans="1:24">
      <c r="D38" s="178"/>
      <c r="G38" s="50"/>
      <c r="H38" s="50"/>
      <c r="I38" s="50"/>
      <c r="J38" s="50"/>
      <c r="K38" s="50"/>
      <c r="L38" s="50"/>
      <c r="M38" s="50"/>
      <c r="N38" s="50"/>
      <c r="O38" s="50"/>
      <c r="P38" s="50"/>
      <c r="Q38" s="50"/>
      <c r="R38" s="50"/>
      <c r="S38" s="50"/>
      <c r="T38" s="50"/>
      <c r="U38" s="50"/>
      <c r="V38" s="50"/>
      <c r="X38" s="50"/>
    </row>
    <row r="39" spans="1:24">
      <c r="D39" s="178"/>
      <c r="G39" s="50"/>
      <c r="H39" s="50"/>
      <c r="I39" s="50"/>
      <c r="J39" s="50"/>
      <c r="K39" s="50"/>
      <c r="L39" s="50"/>
      <c r="M39" s="50"/>
      <c r="N39" s="50"/>
      <c r="O39" s="50"/>
      <c r="P39" s="50"/>
      <c r="Q39" s="50"/>
      <c r="R39" s="50"/>
      <c r="S39" s="50"/>
      <c r="T39" s="50"/>
      <c r="U39" s="50"/>
      <c r="V39" s="50"/>
      <c r="X39" s="50"/>
    </row>
    <row r="40" spans="1:24">
      <c r="D40" s="178"/>
      <c r="G40" s="50"/>
      <c r="H40" s="50"/>
      <c r="I40" s="50"/>
      <c r="J40" s="50"/>
      <c r="K40" s="50"/>
      <c r="L40" s="50"/>
      <c r="M40" s="50"/>
      <c r="N40" s="50"/>
      <c r="O40" s="50"/>
      <c r="P40" s="50"/>
      <c r="Q40" s="50"/>
      <c r="R40" s="50"/>
      <c r="S40" s="50"/>
      <c r="T40" s="50"/>
      <c r="U40" s="50"/>
      <c r="V40" s="50"/>
      <c r="X40" s="50"/>
    </row>
    <row r="41" spans="1:24">
      <c r="D41" s="178"/>
      <c r="G41" s="50"/>
      <c r="H41" s="50"/>
      <c r="I41" s="50"/>
      <c r="J41" s="50"/>
      <c r="K41" s="50"/>
      <c r="L41" s="50"/>
      <c r="M41" s="50"/>
      <c r="N41" s="50"/>
      <c r="O41" s="50"/>
      <c r="P41" s="50"/>
      <c r="Q41" s="50"/>
      <c r="R41" s="50"/>
      <c r="S41" s="50"/>
      <c r="T41" s="50"/>
      <c r="U41" s="50"/>
      <c r="V41" s="50"/>
      <c r="X41" s="50"/>
    </row>
    <row r="42" spans="1:24">
      <c r="D42" s="178"/>
      <c r="G42" s="50"/>
      <c r="H42" s="50"/>
      <c r="I42" s="50"/>
      <c r="J42" s="50"/>
      <c r="K42" s="50"/>
      <c r="L42" s="50"/>
      <c r="M42" s="50"/>
      <c r="N42" s="50"/>
      <c r="O42" s="50"/>
      <c r="P42" s="50"/>
      <c r="Q42" s="50"/>
      <c r="R42" s="50"/>
      <c r="S42" s="50"/>
      <c r="T42" s="50"/>
      <c r="U42" s="50"/>
      <c r="V42" s="50"/>
      <c r="X42" s="50"/>
    </row>
    <row r="43" spans="1:24">
      <c r="D43" s="178"/>
      <c r="G43" s="50"/>
      <c r="H43" s="50"/>
      <c r="I43" s="50"/>
      <c r="J43" s="50"/>
      <c r="K43" s="50"/>
      <c r="L43" s="50"/>
      <c r="M43" s="50"/>
      <c r="N43" s="50"/>
      <c r="O43" s="50"/>
      <c r="P43" s="50"/>
      <c r="Q43" s="50"/>
      <c r="R43" s="50"/>
      <c r="S43" s="50"/>
      <c r="T43" s="50"/>
      <c r="U43" s="50"/>
      <c r="V43" s="50"/>
      <c r="X43" s="50"/>
    </row>
    <row r="44" spans="1:24">
      <c r="D44" s="178"/>
      <c r="G44" s="50"/>
      <c r="H44" s="50"/>
      <c r="I44" s="50"/>
      <c r="J44" s="50"/>
      <c r="K44" s="50"/>
      <c r="L44" s="50"/>
      <c r="M44" s="50"/>
      <c r="N44" s="50"/>
      <c r="O44" s="50"/>
      <c r="P44" s="50"/>
      <c r="Q44" s="50"/>
      <c r="R44" s="50"/>
      <c r="S44" s="50"/>
      <c r="T44" s="50"/>
      <c r="U44" s="50"/>
      <c r="V44" s="50"/>
      <c r="X44" s="50"/>
    </row>
    <row r="45" spans="1:24">
      <c r="D45" s="178"/>
      <c r="G45" s="50"/>
      <c r="H45" s="50"/>
      <c r="I45" s="50"/>
      <c r="J45" s="50"/>
      <c r="K45" s="50"/>
      <c r="L45" s="50"/>
      <c r="M45" s="50"/>
      <c r="N45" s="50"/>
      <c r="O45" s="50"/>
      <c r="P45" s="50"/>
      <c r="Q45" s="50"/>
      <c r="R45" s="50"/>
      <c r="S45" s="50"/>
      <c r="T45" s="50"/>
      <c r="U45" s="50"/>
      <c r="V45" s="50"/>
    </row>
    <row r="46" spans="1:24">
      <c r="G46" s="50"/>
      <c r="H46" s="50"/>
      <c r="I46" s="50"/>
      <c r="J46" s="50"/>
      <c r="K46" s="50"/>
      <c r="L46" s="50"/>
      <c r="M46" s="50"/>
      <c r="N46" s="50"/>
      <c r="O46" s="50"/>
      <c r="P46" s="50"/>
      <c r="Q46" s="50"/>
      <c r="R46" s="50"/>
      <c r="S46" s="50"/>
      <c r="T46" s="50"/>
      <c r="U46" s="50"/>
      <c r="V46" s="50"/>
    </row>
  </sheetData>
  <mergeCells count="17">
    <mergeCell ref="E1:I1"/>
    <mergeCell ref="K1:N1"/>
    <mergeCell ref="A28:Y28"/>
    <mergeCell ref="A30:Y30"/>
    <mergeCell ref="A2:Y2"/>
    <mergeCell ref="B3:C3"/>
    <mergeCell ref="D3:E3"/>
    <mergeCell ref="F3:G3"/>
    <mergeCell ref="H3:I3"/>
    <mergeCell ref="J3:K3"/>
    <mergeCell ref="L3:M3"/>
    <mergeCell ref="N3:O3"/>
    <mergeCell ref="P3:Q3"/>
    <mergeCell ref="R3:S3"/>
    <mergeCell ref="T3:U3"/>
    <mergeCell ref="V3:W3"/>
    <mergeCell ref="X3:Y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W37"/>
  <sheetViews>
    <sheetView zoomScaleNormal="100" workbookViewId="0">
      <pane ySplit="4" topLeftCell="A5" activePane="bottomLeft" state="frozen"/>
      <selection activeCell="L40" sqref="L40"/>
      <selection pane="bottomLeft" activeCell="D44" sqref="D44"/>
    </sheetView>
  </sheetViews>
  <sheetFormatPr defaultColWidth="9.140625" defaultRowHeight="15"/>
  <cols>
    <col min="1" max="1" width="6.7109375" style="20" customWidth="1"/>
    <col min="2" max="13" width="7.7109375" style="20" customWidth="1"/>
    <col min="14" max="14" width="8.7109375" style="20" customWidth="1"/>
    <col min="24" max="16384" width="9.140625" style="20"/>
  </cols>
  <sheetData>
    <row r="1" spans="1:23" s="94" customFormat="1" ht="30" customHeight="1">
      <c r="A1" s="142"/>
      <c r="B1" s="286"/>
      <c r="C1" s="286"/>
      <c r="D1" s="857" t="s">
        <v>578</v>
      </c>
      <c r="E1" s="857"/>
      <c r="F1" s="857"/>
      <c r="G1" s="857"/>
      <c r="H1" s="755"/>
      <c r="J1" s="286"/>
      <c r="K1" s="774" t="s">
        <v>354</v>
      </c>
      <c r="L1" s="775"/>
      <c r="M1" s="775"/>
      <c r="N1" s="817"/>
    </row>
    <row r="2" spans="1:23" s="284" customFormat="1" ht="29.25" customHeight="1">
      <c r="A2" s="859" t="s">
        <v>461</v>
      </c>
      <c r="B2" s="859"/>
      <c r="C2" s="859"/>
      <c r="D2" s="859"/>
      <c r="E2" s="859"/>
      <c r="F2" s="859"/>
      <c r="G2" s="859"/>
      <c r="H2" s="859"/>
      <c r="I2" s="859"/>
      <c r="J2" s="859"/>
      <c r="K2" s="859"/>
      <c r="L2" s="859"/>
      <c r="M2" s="859"/>
    </row>
    <row r="3" spans="1:23" ht="15" customHeight="1">
      <c r="B3" s="779" t="s">
        <v>10</v>
      </c>
      <c r="C3" s="779"/>
      <c r="D3" s="779" t="s">
        <v>14</v>
      </c>
      <c r="E3" s="779"/>
      <c r="F3" s="779" t="s">
        <v>42</v>
      </c>
      <c r="G3" s="779"/>
      <c r="H3" s="779" t="s">
        <v>43</v>
      </c>
      <c r="I3" s="779"/>
      <c r="J3" s="860" t="s">
        <v>213</v>
      </c>
      <c r="K3" s="860"/>
      <c r="L3" s="779" t="s">
        <v>36</v>
      </c>
      <c r="M3" s="779"/>
    </row>
    <row r="4" spans="1:23" ht="15" customHeight="1">
      <c r="A4" s="20" t="s">
        <v>40</v>
      </c>
      <c r="B4" s="277" t="s">
        <v>29</v>
      </c>
      <c r="C4" s="277" t="s">
        <v>30</v>
      </c>
      <c r="D4" s="277" t="s">
        <v>29</v>
      </c>
      <c r="E4" s="277" t="s">
        <v>30</v>
      </c>
      <c r="F4" s="277" t="s">
        <v>29</v>
      </c>
      <c r="G4" s="277" t="s">
        <v>30</v>
      </c>
      <c r="H4" s="277" t="s">
        <v>29</v>
      </c>
      <c r="I4" s="277" t="s">
        <v>30</v>
      </c>
      <c r="J4" s="277" t="s">
        <v>29</v>
      </c>
      <c r="K4" s="277" t="s">
        <v>30</v>
      </c>
      <c r="L4" s="277" t="s">
        <v>29</v>
      </c>
      <c r="M4" s="277" t="s">
        <v>30</v>
      </c>
    </row>
    <row r="5" spans="1:23" ht="6" customHeight="1">
      <c r="A5" s="297"/>
      <c r="B5" s="385"/>
      <c r="C5" s="385"/>
      <c r="D5" s="322"/>
      <c r="E5" s="322"/>
      <c r="F5" s="322"/>
      <c r="G5" s="322"/>
      <c r="H5" s="322"/>
      <c r="I5" s="322"/>
      <c r="J5" s="322"/>
      <c r="K5" s="322"/>
      <c r="L5" s="322"/>
      <c r="M5" s="322"/>
    </row>
    <row r="6" spans="1:23" ht="12.75" customHeight="1">
      <c r="A6" s="371">
        <v>2012</v>
      </c>
      <c r="B6" s="101">
        <v>229</v>
      </c>
      <c r="C6" s="101">
        <v>56</v>
      </c>
      <c r="D6" s="95">
        <v>47.477934181062459</v>
      </c>
      <c r="E6" s="95">
        <v>10.466949207995313</v>
      </c>
      <c r="F6" s="95">
        <v>60.96517082159005</v>
      </c>
      <c r="G6" s="95">
        <v>79.901531707369685</v>
      </c>
      <c r="H6" s="95">
        <v>10.425964032132493</v>
      </c>
      <c r="I6" s="95">
        <v>3.9814709460129682</v>
      </c>
      <c r="J6" s="95">
        <v>6.9105072602890676</v>
      </c>
      <c r="K6" s="95">
        <v>17.398620879819816</v>
      </c>
      <c r="L6" s="95">
        <v>1.56381170557447</v>
      </c>
      <c r="M6" s="95">
        <v>3.377413032916758</v>
      </c>
    </row>
    <row r="7" spans="1:23" ht="12.75" customHeight="1">
      <c r="A7" s="282">
        <v>2013</v>
      </c>
      <c r="B7" s="101">
        <v>301</v>
      </c>
      <c r="C7" s="101">
        <v>67</v>
      </c>
      <c r="D7" s="95">
        <v>45.946515559499616</v>
      </c>
      <c r="E7" s="95">
        <v>17.679104080126024</v>
      </c>
      <c r="F7" s="95">
        <v>60.168795385684071</v>
      </c>
      <c r="G7" s="95">
        <v>76.764554265978774</v>
      </c>
      <c r="H7" s="95">
        <v>12.603085861799935</v>
      </c>
      <c r="I7" s="95">
        <v>15.058120446843448</v>
      </c>
      <c r="J7" s="95">
        <v>9.206696131742552</v>
      </c>
      <c r="K7" s="95">
        <v>14.510095572200063</v>
      </c>
      <c r="L7" s="95">
        <v>1.3893613183375721</v>
      </c>
      <c r="M7" s="595" t="s">
        <v>121</v>
      </c>
    </row>
    <row r="8" spans="1:23" ht="12.75" customHeight="1">
      <c r="A8" s="501">
        <v>2014</v>
      </c>
      <c r="B8" s="101">
        <v>268</v>
      </c>
      <c r="C8" s="101">
        <v>47</v>
      </c>
      <c r="D8" s="95">
        <v>48.238311707153272</v>
      </c>
      <c r="E8" s="97" t="s">
        <v>37</v>
      </c>
      <c r="F8" s="95">
        <v>62.545983282420146</v>
      </c>
      <c r="G8" s="97" t="s">
        <v>37</v>
      </c>
      <c r="H8" s="95">
        <v>6.985165804517929</v>
      </c>
      <c r="I8" s="97" t="s">
        <v>37</v>
      </c>
      <c r="J8" s="95">
        <v>7.8097771112569898</v>
      </c>
      <c r="K8" s="97" t="s">
        <v>37</v>
      </c>
      <c r="L8" s="95">
        <v>0.96037905736027085</v>
      </c>
      <c r="M8" s="97" t="s">
        <v>37</v>
      </c>
    </row>
    <row r="9" spans="1:23" ht="12.75" customHeight="1">
      <c r="A9" s="626">
        <v>2015</v>
      </c>
      <c r="B9" s="101">
        <v>307</v>
      </c>
      <c r="C9" s="101">
        <v>69</v>
      </c>
      <c r="D9" s="95">
        <v>54.00223908440266</v>
      </c>
      <c r="E9" s="95">
        <v>15.680207474133621</v>
      </c>
      <c r="F9" s="95">
        <v>56.424151552960367</v>
      </c>
      <c r="G9" s="95">
        <v>81.943342186639839</v>
      </c>
      <c r="H9" s="95">
        <v>10.097124605456163</v>
      </c>
      <c r="I9" s="95">
        <v>10.824195855890968</v>
      </c>
      <c r="J9" s="95">
        <v>11.314869272525115</v>
      </c>
      <c r="K9" s="95">
        <v>16.367279731423196</v>
      </c>
      <c r="L9" s="95">
        <v>1.2645541742881865</v>
      </c>
      <c r="M9" s="95">
        <v>0.8744188064795162</v>
      </c>
    </row>
    <row r="10" spans="1:23" ht="12.75" customHeight="1">
      <c r="A10" s="501">
        <v>2016</v>
      </c>
      <c r="B10" s="101">
        <v>271</v>
      </c>
      <c r="C10" s="101">
        <v>78</v>
      </c>
      <c r="D10" s="95">
        <v>45.134158724461699</v>
      </c>
      <c r="E10" s="95">
        <v>20.3282118206753</v>
      </c>
      <c r="F10" s="95">
        <v>63.3099809503979</v>
      </c>
      <c r="G10" s="95">
        <v>81.892189792534296</v>
      </c>
      <c r="H10" s="95">
        <v>5.5041103925455204</v>
      </c>
      <c r="I10" s="95">
        <v>4.00033411627345</v>
      </c>
      <c r="J10" s="95">
        <v>7.8448545368984197</v>
      </c>
      <c r="K10" s="95">
        <v>8.0858876739149004</v>
      </c>
      <c r="L10" s="95">
        <v>2.13291475991472</v>
      </c>
      <c r="M10" s="95">
        <v>3.2460507789630402</v>
      </c>
      <c r="N10" s="660"/>
    </row>
    <row r="11" spans="1:23" ht="5.25" customHeight="1">
      <c r="A11" s="297"/>
      <c r="B11" s="297"/>
      <c r="C11" s="297"/>
      <c r="D11" s="265"/>
      <c r="E11" s="265"/>
      <c r="F11" s="265"/>
      <c r="G11" s="265"/>
      <c r="H11" s="265"/>
      <c r="I11" s="263"/>
      <c r="J11" s="263"/>
      <c r="K11" s="263"/>
      <c r="L11" s="302"/>
      <c r="M11" s="302"/>
    </row>
    <row r="12" spans="1:23" ht="30" customHeight="1">
      <c r="A12" s="777" t="s">
        <v>202</v>
      </c>
      <c r="B12" s="791"/>
      <c r="C12" s="791"/>
      <c r="D12" s="791"/>
      <c r="E12" s="791"/>
      <c r="F12" s="791"/>
      <c r="G12" s="791"/>
      <c r="H12" s="791"/>
      <c r="I12" s="791"/>
      <c r="J12" s="791"/>
      <c r="K12" s="791"/>
      <c r="L12" s="791"/>
      <c r="M12" s="791"/>
    </row>
    <row r="13" spans="1:23" s="42" customFormat="1" ht="6" customHeight="1">
      <c r="A13" s="281" t="s">
        <v>40</v>
      </c>
      <c r="B13" s="279"/>
      <c r="C13" s="279"/>
      <c r="D13" s="279"/>
      <c r="E13" s="279"/>
      <c r="F13" s="279"/>
      <c r="G13" s="279"/>
      <c r="H13" s="279"/>
      <c r="I13" s="279"/>
      <c r="J13" s="279"/>
      <c r="K13" s="107"/>
    </row>
    <row r="14" spans="1:23" s="42" customFormat="1" ht="12.75" customHeight="1">
      <c r="A14" s="801" t="s">
        <v>200</v>
      </c>
      <c r="B14" s="801"/>
      <c r="C14" s="801"/>
      <c r="D14" s="801"/>
      <c r="E14" s="801"/>
      <c r="F14" s="801"/>
      <c r="G14" s="801"/>
      <c r="H14" s="801"/>
      <c r="I14" s="801"/>
      <c r="J14" s="801"/>
      <c r="K14" s="801"/>
      <c r="L14" s="801"/>
      <c r="M14" s="801"/>
    </row>
    <row r="15" spans="1:23" ht="12.75">
      <c r="B15" s="298"/>
      <c r="O15" s="20"/>
      <c r="P15" s="20"/>
      <c r="Q15" s="20"/>
      <c r="R15" s="20"/>
      <c r="S15" s="20"/>
      <c r="T15" s="20"/>
      <c r="U15" s="20"/>
      <c r="V15" s="20"/>
      <c r="W15" s="20"/>
    </row>
    <row r="16" spans="1:23" ht="12.75">
      <c r="B16" s="298"/>
      <c r="O16" s="20"/>
      <c r="P16" s="20"/>
      <c r="Q16" s="20"/>
      <c r="R16" s="20"/>
      <c r="S16" s="20"/>
      <c r="T16" s="20"/>
      <c r="U16" s="20"/>
      <c r="V16" s="20"/>
      <c r="W16" s="20"/>
    </row>
    <row r="17" spans="2:23" ht="12.75">
      <c r="B17" s="298"/>
      <c r="O17" s="20"/>
      <c r="P17" s="20"/>
      <c r="Q17" s="20"/>
      <c r="R17" s="20"/>
      <c r="S17" s="20"/>
      <c r="T17" s="20"/>
      <c r="U17" s="20"/>
      <c r="V17" s="20"/>
      <c r="W17" s="20"/>
    </row>
    <row r="18" spans="2:23" ht="12.75">
      <c r="B18" s="298"/>
      <c r="O18" s="20"/>
      <c r="P18" s="20"/>
      <c r="Q18" s="20"/>
      <c r="R18" s="20"/>
      <c r="S18" s="20"/>
      <c r="T18" s="20"/>
      <c r="U18" s="20"/>
      <c r="V18" s="20"/>
      <c r="W18" s="20"/>
    </row>
    <row r="19" spans="2:23" ht="12.75">
      <c r="B19" s="298"/>
      <c r="O19" s="20"/>
      <c r="P19" s="20"/>
      <c r="Q19" s="20"/>
      <c r="R19" s="20"/>
      <c r="S19" s="20"/>
      <c r="T19" s="20"/>
      <c r="U19" s="20"/>
      <c r="V19" s="20"/>
      <c r="W19" s="20"/>
    </row>
    <row r="20" spans="2:23" ht="12.75">
      <c r="B20" s="298"/>
      <c r="O20" s="20"/>
      <c r="P20" s="20"/>
      <c r="Q20" s="20"/>
      <c r="R20" s="20"/>
      <c r="S20" s="20"/>
      <c r="T20" s="20"/>
      <c r="U20" s="20"/>
      <c r="V20" s="20"/>
      <c r="W20" s="20"/>
    </row>
    <row r="21" spans="2:23" ht="12.75">
      <c r="B21" s="298"/>
      <c r="O21" s="20"/>
      <c r="P21" s="20"/>
      <c r="Q21" s="20"/>
      <c r="R21" s="20"/>
      <c r="S21" s="20"/>
      <c r="T21" s="20"/>
      <c r="U21" s="20"/>
      <c r="V21" s="20"/>
      <c r="W21" s="20"/>
    </row>
    <row r="22" spans="2:23" ht="12.75">
      <c r="B22" s="298"/>
      <c r="O22" s="20"/>
      <c r="P22" s="20"/>
      <c r="Q22" s="20"/>
      <c r="R22" s="20"/>
      <c r="S22" s="20"/>
      <c r="T22" s="20"/>
      <c r="U22" s="20"/>
      <c r="V22" s="20"/>
      <c r="W22" s="20"/>
    </row>
    <row r="23" spans="2:23" ht="12.75">
      <c r="B23" s="298"/>
      <c r="O23" s="20"/>
      <c r="P23" s="20"/>
      <c r="Q23" s="20"/>
      <c r="R23" s="20"/>
      <c r="S23" s="20"/>
      <c r="T23" s="20"/>
      <c r="U23" s="20"/>
      <c r="V23" s="20"/>
      <c r="W23" s="20"/>
    </row>
    <row r="24" spans="2:23" ht="12.75">
      <c r="B24" s="298"/>
      <c r="O24" s="20"/>
      <c r="P24" s="20"/>
      <c r="Q24" s="20"/>
      <c r="R24" s="20"/>
      <c r="S24" s="20"/>
      <c r="T24" s="20"/>
      <c r="U24" s="20"/>
      <c r="V24" s="20"/>
      <c r="W24" s="20"/>
    </row>
    <row r="25" spans="2:23" ht="12.75">
      <c r="B25" s="298"/>
      <c r="O25" s="20"/>
      <c r="P25" s="20"/>
      <c r="Q25" s="20"/>
      <c r="R25" s="20"/>
      <c r="S25" s="20"/>
      <c r="T25" s="20"/>
      <c r="U25" s="20"/>
      <c r="V25" s="20"/>
      <c r="W25" s="20"/>
    </row>
    <row r="26" spans="2:23" ht="12.75">
      <c r="B26" s="298"/>
      <c r="O26" s="20"/>
      <c r="P26" s="20"/>
      <c r="Q26" s="20"/>
      <c r="R26" s="20"/>
      <c r="S26" s="20"/>
      <c r="T26" s="20"/>
      <c r="U26" s="20"/>
      <c r="V26" s="20"/>
      <c r="W26" s="20"/>
    </row>
    <row r="27" spans="2:23" ht="12.75">
      <c r="O27" s="20"/>
      <c r="P27" s="20"/>
      <c r="Q27" s="20"/>
      <c r="R27" s="20"/>
      <c r="S27" s="20"/>
      <c r="T27" s="20"/>
      <c r="U27" s="20"/>
      <c r="V27" s="20"/>
      <c r="W27" s="20"/>
    </row>
    <row r="28" spans="2:23" ht="12.75">
      <c r="O28" s="20"/>
      <c r="P28" s="20"/>
      <c r="Q28" s="20"/>
      <c r="R28" s="20"/>
      <c r="S28" s="20"/>
      <c r="T28" s="20"/>
      <c r="U28" s="20"/>
      <c r="V28" s="20"/>
      <c r="W28" s="20"/>
    </row>
    <row r="29" spans="2:23" ht="12.75">
      <c r="O29" s="20"/>
      <c r="P29" s="20"/>
      <c r="Q29" s="20"/>
      <c r="R29" s="20"/>
      <c r="S29" s="20"/>
      <c r="T29" s="20"/>
      <c r="U29" s="20"/>
      <c r="V29" s="20"/>
      <c r="W29" s="20"/>
    </row>
    <row r="30" spans="2:23" ht="12.75">
      <c r="O30" s="20"/>
      <c r="P30" s="20"/>
      <c r="Q30" s="20"/>
      <c r="R30" s="20"/>
      <c r="S30" s="20"/>
      <c r="T30" s="20"/>
      <c r="U30" s="20"/>
      <c r="V30" s="20"/>
      <c r="W30" s="20"/>
    </row>
    <row r="31" spans="2:23" ht="12.75">
      <c r="O31" s="20"/>
      <c r="P31" s="20"/>
      <c r="Q31" s="20"/>
      <c r="R31" s="20"/>
      <c r="S31" s="20"/>
      <c r="T31" s="20"/>
      <c r="U31" s="20"/>
      <c r="V31" s="20"/>
      <c r="W31" s="20"/>
    </row>
    <row r="32" spans="2:23" ht="12.75">
      <c r="O32" s="20"/>
      <c r="P32" s="20"/>
      <c r="Q32" s="20"/>
      <c r="R32" s="20"/>
      <c r="S32" s="20"/>
      <c r="T32" s="20"/>
      <c r="U32" s="20"/>
      <c r="V32" s="20"/>
      <c r="W32" s="20"/>
    </row>
    <row r="33" spans="15:23" ht="12.75">
      <c r="O33" s="20"/>
      <c r="P33" s="20"/>
      <c r="Q33" s="20"/>
      <c r="R33" s="20"/>
      <c r="S33" s="20"/>
      <c r="T33" s="20"/>
      <c r="U33" s="20"/>
      <c r="V33" s="20"/>
      <c r="W33" s="20"/>
    </row>
    <row r="34" spans="15:23" ht="12.75">
      <c r="O34" s="20"/>
      <c r="P34" s="20"/>
      <c r="Q34" s="20"/>
      <c r="R34" s="20"/>
      <c r="S34" s="20"/>
      <c r="T34" s="20"/>
      <c r="U34" s="20"/>
      <c r="V34" s="20"/>
      <c r="W34" s="20"/>
    </row>
    <row r="35" spans="15:23" ht="12.75">
      <c r="O35" s="20"/>
      <c r="P35" s="20"/>
      <c r="Q35" s="20"/>
      <c r="R35" s="20"/>
      <c r="S35" s="20"/>
      <c r="T35" s="20"/>
      <c r="U35" s="20"/>
      <c r="V35" s="20"/>
      <c r="W35" s="20"/>
    </row>
    <row r="36" spans="15:23" ht="12.75">
      <c r="O36" s="20"/>
      <c r="P36" s="20"/>
      <c r="Q36" s="20"/>
      <c r="R36" s="20"/>
      <c r="S36" s="20"/>
      <c r="T36" s="20"/>
      <c r="U36" s="20"/>
      <c r="V36" s="20"/>
      <c r="W36" s="20"/>
    </row>
    <row r="37" spans="15:23" ht="12.75">
      <c r="O37" s="20"/>
      <c r="P37" s="20"/>
      <c r="Q37" s="20"/>
      <c r="R37" s="20"/>
      <c r="S37" s="20"/>
      <c r="T37" s="20"/>
      <c r="U37" s="20"/>
      <c r="V37" s="20"/>
      <c r="W37" s="20"/>
    </row>
  </sheetData>
  <mergeCells count="11">
    <mergeCell ref="K1:N1"/>
    <mergeCell ref="A12:M12"/>
    <mergeCell ref="A14:M14"/>
    <mergeCell ref="A2:M2"/>
    <mergeCell ref="B3:C3"/>
    <mergeCell ref="D3:E3"/>
    <mergeCell ref="F3:G3"/>
    <mergeCell ref="H3:I3"/>
    <mergeCell ref="J3:K3"/>
    <mergeCell ref="L3:M3"/>
    <mergeCell ref="D1:G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16"/>
  <sheetViews>
    <sheetView workbookViewId="0">
      <pane ySplit="4" topLeftCell="A5" activePane="bottomLeft" state="frozen"/>
      <selection activeCell="A17" sqref="A17:XFD18"/>
      <selection pane="bottomLeft" activeCell="C20" sqref="C20"/>
    </sheetView>
  </sheetViews>
  <sheetFormatPr defaultColWidth="9.140625" defaultRowHeight="12.75"/>
  <cols>
    <col min="1" max="15" width="6.7109375" style="20" customWidth="1"/>
    <col min="16" max="16" width="8.7109375" style="20" customWidth="1"/>
    <col min="17" max="16384" width="9.140625" style="20"/>
  </cols>
  <sheetData>
    <row r="1" spans="1:19" s="94" customFormat="1" ht="30" customHeight="1">
      <c r="A1" s="142"/>
      <c r="B1" s="286"/>
      <c r="C1" s="286"/>
      <c r="D1" s="286"/>
      <c r="E1" s="286"/>
      <c r="F1" s="286"/>
      <c r="G1" s="286"/>
      <c r="H1" s="286"/>
      <c r="I1" s="286"/>
      <c r="J1" s="286"/>
      <c r="K1" s="774" t="s">
        <v>354</v>
      </c>
      <c r="L1" s="775"/>
      <c r="M1" s="775"/>
      <c r="N1" s="817"/>
    </row>
    <row r="2" spans="1:19" s="284" customFormat="1" ht="30" customHeight="1">
      <c r="A2" s="859" t="s">
        <v>462</v>
      </c>
      <c r="B2" s="859"/>
      <c r="C2" s="859"/>
      <c r="D2" s="859"/>
      <c r="E2" s="859"/>
      <c r="F2" s="859"/>
      <c r="G2" s="859"/>
      <c r="H2" s="859"/>
      <c r="I2" s="859"/>
      <c r="J2" s="859"/>
      <c r="K2" s="859"/>
      <c r="L2" s="859"/>
      <c r="M2" s="859"/>
      <c r="N2" s="859"/>
      <c r="O2" s="859"/>
    </row>
    <row r="3" spans="1:19" ht="30" customHeight="1">
      <c r="A3" s="282"/>
      <c r="B3" s="779" t="s">
        <v>10</v>
      </c>
      <c r="C3" s="779"/>
      <c r="D3" s="779" t="s">
        <v>227</v>
      </c>
      <c r="E3" s="779"/>
      <c r="F3" s="779" t="s">
        <v>199</v>
      </c>
      <c r="G3" s="835"/>
      <c r="H3" s="861" t="s">
        <v>139</v>
      </c>
      <c r="I3" s="861"/>
      <c r="J3" s="779" t="s">
        <v>140</v>
      </c>
      <c r="K3" s="779"/>
      <c r="L3" s="779" t="s">
        <v>144</v>
      </c>
      <c r="M3" s="779"/>
      <c r="N3" s="779" t="s">
        <v>141</v>
      </c>
      <c r="O3" s="779"/>
    </row>
    <row r="4" spans="1:19" ht="15" customHeight="1">
      <c r="A4" s="282" t="s">
        <v>40</v>
      </c>
      <c r="B4" s="277" t="s">
        <v>29</v>
      </c>
      <c r="C4" s="277" t="s">
        <v>171</v>
      </c>
      <c r="D4" s="277" t="s">
        <v>71</v>
      </c>
      <c r="E4" s="277" t="s">
        <v>30</v>
      </c>
      <c r="F4" s="277" t="s">
        <v>71</v>
      </c>
      <c r="G4" s="277" t="s">
        <v>30</v>
      </c>
      <c r="H4" s="277" t="s">
        <v>71</v>
      </c>
      <c r="I4" s="277" t="s">
        <v>30</v>
      </c>
      <c r="J4" s="277" t="s">
        <v>71</v>
      </c>
      <c r="K4" s="277" t="s">
        <v>30</v>
      </c>
      <c r="L4" s="277" t="s">
        <v>71</v>
      </c>
      <c r="M4" s="277" t="s">
        <v>30</v>
      </c>
      <c r="N4" s="277" t="s">
        <v>71</v>
      </c>
      <c r="O4" s="277" t="s">
        <v>30</v>
      </c>
    </row>
    <row r="5" spans="1:19" ht="6" customHeight="1">
      <c r="A5" s="297"/>
      <c r="B5" s="382"/>
      <c r="C5" s="382"/>
      <c r="D5" s="383"/>
      <c r="E5" s="387"/>
      <c r="F5" s="383"/>
      <c r="G5" s="387"/>
      <c r="H5" s="383"/>
      <c r="I5" s="387"/>
      <c r="J5" s="383"/>
      <c r="K5" s="387"/>
      <c r="L5" s="383"/>
      <c r="M5" s="387"/>
      <c r="N5" s="383"/>
      <c r="O5" s="387"/>
    </row>
    <row r="6" spans="1:19" ht="12.75" customHeight="1">
      <c r="A6" s="371">
        <v>2013</v>
      </c>
      <c r="B6" s="32">
        <v>90</v>
      </c>
      <c r="C6" s="32">
        <v>13</v>
      </c>
      <c r="D6" s="33">
        <v>32.380793433367224</v>
      </c>
      <c r="E6" s="38" t="s">
        <v>37</v>
      </c>
      <c r="F6" s="33">
        <v>66.888327521503271</v>
      </c>
      <c r="G6" s="38" t="s">
        <v>37</v>
      </c>
      <c r="H6" s="33">
        <v>22.412129493551504</v>
      </c>
      <c r="I6" s="38" t="s">
        <v>37</v>
      </c>
      <c r="J6" s="33">
        <v>10.492519500117121</v>
      </c>
      <c r="K6" s="38" t="s">
        <v>37</v>
      </c>
      <c r="L6" s="33">
        <v>7.6109207216623425</v>
      </c>
      <c r="M6" s="38" t="s">
        <v>37</v>
      </c>
      <c r="N6" s="33">
        <v>14.727193286385859</v>
      </c>
      <c r="O6" s="38" t="s">
        <v>37</v>
      </c>
    </row>
    <row r="7" spans="1:19" ht="12.75" customHeight="1">
      <c r="A7" s="282">
        <v>2014</v>
      </c>
      <c r="B7" s="32">
        <v>97</v>
      </c>
      <c r="C7" s="32">
        <v>10</v>
      </c>
      <c r="D7" s="33">
        <v>39.855103271516434</v>
      </c>
      <c r="E7" s="38" t="s">
        <v>37</v>
      </c>
      <c r="F7" s="33">
        <v>74.523131202836709</v>
      </c>
      <c r="G7" s="38" t="s">
        <v>37</v>
      </c>
      <c r="H7" s="33">
        <v>30.475918807459283</v>
      </c>
      <c r="I7" s="38" t="s">
        <v>37</v>
      </c>
      <c r="J7" s="33">
        <v>9.2106223215182847</v>
      </c>
      <c r="K7" s="38" t="s">
        <v>37</v>
      </c>
      <c r="L7" s="33">
        <v>6.6197754149222732</v>
      </c>
      <c r="M7" s="38" t="s">
        <v>37</v>
      </c>
      <c r="N7" s="33">
        <v>18.139244068168829</v>
      </c>
      <c r="O7" s="38" t="s">
        <v>37</v>
      </c>
    </row>
    <row r="8" spans="1:19">
      <c r="A8" s="626">
        <v>2015</v>
      </c>
      <c r="B8" s="32">
        <v>101</v>
      </c>
      <c r="C8" s="32">
        <v>7</v>
      </c>
      <c r="D8" s="33">
        <v>20.748753580039832</v>
      </c>
      <c r="E8" s="38" t="s">
        <v>37</v>
      </c>
      <c r="F8" s="33">
        <v>66.075684182912866</v>
      </c>
      <c r="G8" s="38" t="s">
        <v>37</v>
      </c>
      <c r="H8" s="33">
        <v>14.58570441580922</v>
      </c>
      <c r="I8" s="38" t="s">
        <v>37</v>
      </c>
      <c r="J8" s="33">
        <v>4.8498750485325193</v>
      </c>
      <c r="K8" s="38" t="s">
        <v>37</v>
      </c>
      <c r="L8" s="33">
        <v>3.1339053922237472</v>
      </c>
      <c r="M8" s="38" t="s">
        <v>37</v>
      </c>
      <c r="N8" s="33">
        <v>24.863307335513166</v>
      </c>
      <c r="O8" s="38" t="s">
        <v>37</v>
      </c>
    </row>
    <row r="9" spans="1:19">
      <c r="A9" s="499">
        <v>2016</v>
      </c>
      <c r="B9" s="32">
        <v>67</v>
      </c>
      <c r="C9" s="32">
        <v>5</v>
      </c>
      <c r="D9" s="33">
        <v>34.79034919495566</v>
      </c>
      <c r="E9" s="38" t="s">
        <v>37</v>
      </c>
      <c r="F9" s="33">
        <v>64.5</v>
      </c>
      <c r="G9" s="38" t="s">
        <v>37</v>
      </c>
      <c r="H9" s="33">
        <v>25.710890084183301</v>
      </c>
      <c r="I9" s="38" t="s">
        <v>37</v>
      </c>
      <c r="J9" s="33">
        <v>10.017496909373101</v>
      </c>
      <c r="K9" s="38" t="s">
        <v>37</v>
      </c>
      <c r="L9" s="33">
        <v>8.8163841458844594</v>
      </c>
      <c r="M9" s="38" t="s">
        <v>37</v>
      </c>
      <c r="N9" s="33">
        <v>21.059370177337001</v>
      </c>
      <c r="O9" s="38" t="s">
        <v>37</v>
      </c>
    </row>
    <row r="10" spans="1:19" s="42" customFormat="1" ht="6" customHeight="1">
      <c r="A10" s="268" t="s">
        <v>40</v>
      </c>
      <c r="B10" s="267"/>
      <c r="C10" s="267"/>
      <c r="D10" s="267"/>
      <c r="E10" s="267"/>
      <c r="F10" s="267"/>
      <c r="G10" s="267"/>
      <c r="H10" s="267"/>
      <c r="I10" s="267"/>
      <c r="J10" s="267"/>
      <c r="K10" s="266"/>
      <c r="L10" s="296"/>
      <c r="M10" s="296"/>
      <c r="N10" s="296"/>
      <c r="O10" s="296"/>
    </row>
    <row r="11" spans="1:19" s="42" customFormat="1" ht="12.75" customHeight="1">
      <c r="A11" s="801" t="s">
        <v>200</v>
      </c>
      <c r="B11" s="801"/>
      <c r="C11" s="801"/>
      <c r="D11" s="801"/>
      <c r="E11" s="801"/>
      <c r="F11" s="801"/>
      <c r="G11" s="801"/>
      <c r="H11" s="801"/>
      <c r="I11" s="801"/>
      <c r="J11" s="801"/>
      <c r="K11" s="801"/>
      <c r="L11" s="801"/>
      <c r="M11" s="801"/>
      <c r="N11" s="801"/>
      <c r="O11" s="801"/>
    </row>
    <row r="12" spans="1:19">
      <c r="S12" s="742"/>
    </row>
    <row r="13" spans="1:19">
      <c r="S13" s="742"/>
    </row>
    <row r="14" spans="1:19">
      <c r="S14" s="742"/>
    </row>
    <row r="15" spans="1:19">
      <c r="S15" s="742"/>
    </row>
    <row r="16" spans="1:19" ht="13.5" customHeight="1">
      <c r="S16" s="742"/>
    </row>
  </sheetData>
  <mergeCells count="10">
    <mergeCell ref="K1:N1"/>
    <mergeCell ref="A11:O11"/>
    <mergeCell ref="A2:O2"/>
    <mergeCell ref="B3:C3"/>
    <mergeCell ref="D3:E3"/>
    <mergeCell ref="F3:G3"/>
    <mergeCell ref="H3:I3"/>
    <mergeCell ref="J3:K3"/>
    <mergeCell ref="L3:M3"/>
    <mergeCell ref="N3:O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86"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14"/>
  <sheetViews>
    <sheetView workbookViewId="0">
      <pane ySplit="4" topLeftCell="A5" activePane="bottomLeft" state="frozen"/>
      <selection activeCell="A17" sqref="A17:XFD18"/>
      <selection pane="bottomLeft" activeCell="B18" sqref="B18"/>
    </sheetView>
  </sheetViews>
  <sheetFormatPr defaultColWidth="9.140625" defaultRowHeight="12.75"/>
  <cols>
    <col min="1" max="15" width="6.7109375" style="20" customWidth="1"/>
    <col min="16" max="17" width="8.7109375" style="20" customWidth="1"/>
    <col min="18" max="16384" width="9.140625" style="20"/>
  </cols>
  <sheetData>
    <row r="1" spans="1:19" s="94" customFormat="1" ht="30" customHeight="1">
      <c r="A1" s="142"/>
      <c r="B1" s="286"/>
      <c r="C1" s="286"/>
      <c r="D1" s="286"/>
      <c r="E1" s="286"/>
      <c r="F1" s="286"/>
      <c r="G1" s="286"/>
      <c r="H1" s="286"/>
      <c r="I1" s="286"/>
      <c r="J1" s="286"/>
      <c r="K1" s="774" t="s">
        <v>354</v>
      </c>
      <c r="L1" s="775"/>
      <c r="M1" s="775"/>
      <c r="N1" s="817"/>
      <c r="Q1" s="20"/>
    </row>
    <row r="2" spans="1:19" s="284" customFormat="1" ht="30" customHeight="1">
      <c r="A2" s="859" t="s">
        <v>463</v>
      </c>
      <c r="B2" s="859"/>
      <c r="C2" s="859"/>
      <c r="D2" s="859"/>
      <c r="E2" s="859"/>
      <c r="F2" s="859"/>
      <c r="G2" s="859"/>
      <c r="H2" s="859"/>
      <c r="I2" s="859"/>
      <c r="J2" s="859"/>
      <c r="K2" s="859"/>
      <c r="L2" s="859"/>
      <c r="M2" s="859"/>
      <c r="N2" s="859"/>
      <c r="O2" s="859"/>
      <c r="Q2" s="20"/>
    </row>
    <row r="3" spans="1:19" ht="30" customHeight="1">
      <c r="A3" s="282"/>
      <c r="B3" s="779" t="s">
        <v>10</v>
      </c>
      <c r="C3" s="779"/>
      <c r="D3" s="779" t="s">
        <v>227</v>
      </c>
      <c r="E3" s="779"/>
      <c r="F3" s="779" t="s">
        <v>365</v>
      </c>
      <c r="G3" s="835"/>
      <c r="H3" s="861" t="s">
        <v>139</v>
      </c>
      <c r="I3" s="861"/>
      <c r="J3" s="779" t="s">
        <v>140</v>
      </c>
      <c r="K3" s="779"/>
      <c r="L3" s="779" t="s">
        <v>144</v>
      </c>
      <c r="M3" s="779"/>
      <c r="N3" s="779" t="s">
        <v>141</v>
      </c>
      <c r="O3" s="779"/>
    </row>
    <row r="4" spans="1:19" ht="15" customHeight="1">
      <c r="A4" s="282" t="s">
        <v>40</v>
      </c>
      <c r="B4" s="277" t="s">
        <v>29</v>
      </c>
      <c r="C4" s="277" t="s">
        <v>30</v>
      </c>
      <c r="D4" s="277" t="s">
        <v>71</v>
      </c>
      <c r="E4" s="277" t="s">
        <v>30</v>
      </c>
      <c r="F4" s="277" t="s">
        <v>71</v>
      </c>
      <c r="G4" s="277" t="s">
        <v>30</v>
      </c>
      <c r="H4" s="277" t="s">
        <v>71</v>
      </c>
      <c r="I4" s="277" t="s">
        <v>30</v>
      </c>
      <c r="J4" s="277" t="s">
        <v>71</v>
      </c>
      <c r="K4" s="277" t="s">
        <v>30</v>
      </c>
      <c r="L4" s="277" t="s">
        <v>71</v>
      </c>
      <c r="M4" s="277" t="s">
        <v>30</v>
      </c>
      <c r="N4" s="277" t="s">
        <v>71</v>
      </c>
      <c r="O4" s="277" t="s">
        <v>30</v>
      </c>
    </row>
    <row r="5" spans="1:19" ht="6" customHeight="1">
      <c r="A5" s="297"/>
      <c r="B5" s="382"/>
      <c r="C5" s="382"/>
      <c r="D5" s="383"/>
      <c r="E5" s="387"/>
      <c r="F5" s="383"/>
      <c r="G5" s="387"/>
      <c r="H5" s="383"/>
      <c r="I5" s="387"/>
      <c r="J5" s="383"/>
      <c r="K5" s="387"/>
      <c r="L5" s="383"/>
      <c r="M5" s="387"/>
      <c r="N5" s="383"/>
      <c r="O5" s="387"/>
      <c r="Q5" s="94"/>
    </row>
    <row r="6" spans="1:19" ht="12.75" customHeight="1">
      <c r="A6" s="371">
        <v>2013</v>
      </c>
      <c r="B6" s="32">
        <v>138</v>
      </c>
      <c r="C6" s="32">
        <v>11</v>
      </c>
      <c r="D6" s="33">
        <v>52.512522583182033</v>
      </c>
      <c r="E6" s="33" t="s">
        <v>37</v>
      </c>
      <c r="F6" s="33">
        <v>83.192813922330785</v>
      </c>
      <c r="G6" s="33" t="s">
        <v>37</v>
      </c>
      <c r="H6" s="33">
        <v>37.611649398503168</v>
      </c>
      <c r="I6" s="33" t="s">
        <v>37</v>
      </c>
      <c r="J6" s="33">
        <v>9.8321507495510527</v>
      </c>
      <c r="K6" s="33" t="s">
        <v>37</v>
      </c>
      <c r="L6" s="33">
        <v>6.5988209788322347</v>
      </c>
      <c r="M6" s="33" t="s">
        <v>37</v>
      </c>
      <c r="N6" s="33">
        <v>13.177046996535353</v>
      </c>
      <c r="O6" s="38" t="s">
        <v>37</v>
      </c>
      <c r="Q6" s="94"/>
    </row>
    <row r="7" spans="1:19" ht="12.75" customHeight="1">
      <c r="A7" s="282">
        <v>2014</v>
      </c>
      <c r="B7" s="32">
        <v>127</v>
      </c>
      <c r="C7" s="32">
        <v>9</v>
      </c>
      <c r="D7" s="33">
        <v>56.713408715961592</v>
      </c>
      <c r="E7" s="38" t="s">
        <v>37</v>
      </c>
      <c r="F7" s="33">
        <v>78.271403818814605</v>
      </c>
      <c r="G7" s="38" t="s">
        <v>37</v>
      </c>
      <c r="H7" s="33">
        <v>36.758678287329715</v>
      </c>
      <c r="I7" s="38" t="s">
        <v>37</v>
      </c>
      <c r="J7" s="33">
        <v>6.9654337011289371</v>
      </c>
      <c r="K7" s="38" t="s">
        <v>37</v>
      </c>
      <c r="L7" s="33">
        <v>8.3545156640211413</v>
      </c>
      <c r="M7" s="38" t="s">
        <v>37</v>
      </c>
      <c r="N7" s="33">
        <v>11.682642339533134</v>
      </c>
      <c r="O7" s="38" t="s">
        <v>37</v>
      </c>
      <c r="Q7" s="94"/>
    </row>
    <row r="8" spans="1:19">
      <c r="A8" s="626">
        <v>2015</v>
      </c>
      <c r="B8" s="32">
        <v>161</v>
      </c>
      <c r="C8" s="32">
        <v>9</v>
      </c>
      <c r="D8" s="33">
        <v>51.6388703650655</v>
      </c>
      <c r="E8" s="38" t="s">
        <v>37</v>
      </c>
      <c r="F8" s="33">
        <v>81.96141902123189</v>
      </c>
      <c r="G8" s="38" t="s">
        <v>37</v>
      </c>
      <c r="H8" s="33">
        <v>37.509712039728818</v>
      </c>
      <c r="I8" s="38" t="s">
        <v>37</v>
      </c>
      <c r="J8" s="33">
        <v>8.1944149636713739</v>
      </c>
      <c r="K8" s="38" t="s">
        <v>37</v>
      </c>
      <c r="L8" s="33">
        <v>2.7889147970758077</v>
      </c>
      <c r="M8" s="38" t="s">
        <v>37</v>
      </c>
      <c r="N8" s="33">
        <v>12.152476967524311</v>
      </c>
      <c r="O8" s="38" t="s">
        <v>37</v>
      </c>
    </row>
    <row r="9" spans="1:19">
      <c r="A9" s="501">
        <v>2016</v>
      </c>
      <c r="B9" s="32">
        <v>114</v>
      </c>
      <c r="C9" s="32">
        <v>15</v>
      </c>
      <c r="D9" s="33">
        <v>43.551161680369269</v>
      </c>
      <c r="E9" s="38" t="s">
        <v>37</v>
      </c>
      <c r="F9" s="33">
        <v>81.961832532427195</v>
      </c>
      <c r="G9" s="38" t="s">
        <v>37</v>
      </c>
      <c r="H9" s="33">
        <v>31.382124170360299</v>
      </c>
      <c r="I9" s="38" t="s">
        <v>37</v>
      </c>
      <c r="J9" s="33">
        <v>3.196547244409504</v>
      </c>
      <c r="K9" s="38" t="s">
        <v>37</v>
      </c>
      <c r="L9" s="33">
        <v>5.51444675407775</v>
      </c>
      <c r="M9" s="38" t="s">
        <v>37</v>
      </c>
      <c r="N9" s="33">
        <v>12.6853020235276</v>
      </c>
      <c r="O9" s="38" t="s">
        <v>37</v>
      </c>
    </row>
    <row r="10" spans="1:19" s="42" customFormat="1" ht="6" customHeight="1">
      <c r="A10" s="268" t="s">
        <v>40</v>
      </c>
      <c r="B10" s="267"/>
      <c r="C10" s="267"/>
      <c r="D10" s="267"/>
      <c r="E10" s="267"/>
      <c r="F10" s="267"/>
      <c r="G10" s="267"/>
      <c r="H10" s="267"/>
      <c r="I10" s="267"/>
      <c r="J10" s="267"/>
      <c r="K10" s="266"/>
      <c r="L10" s="296"/>
      <c r="M10" s="296"/>
      <c r="N10" s="296"/>
      <c r="O10" s="296"/>
    </row>
    <row r="11" spans="1:19" s="42" customFormat="1" ht="12.75" customHeight="1">
      <c r="A11" s="801" t="s">
        <v>200</v>
      </c>
      <c r="B11" s="801"/>
      <c r="C11" s="801"/>
      <c r="D11" s="801"/>
      <c r="E11" s="801"/>
      <c r="F11" s="801"/>
      <c r="G11" s="801"/>
      <c r="H11" s="801"/>
      <c r="I11" s="801"/>
      <c r="J11" s="801"/>
      <c r="K11" s="801"/>
      <c r="L11" s="801"/>
      <c r="M11" s="801"/>
      <c r="N11" s="801"/>
      <c r="O11" s="801"/>
    </row>
    <row r="12" spans="1:19">
      <c r="S12" s="741"/>
    </row>
    <row r="13" spans="1:19">
      <c r="S13" s="741"/>
    </row>
    <row r="14" spans="1:19" ht="13.5" customHeight="1">
      <c r="S14" s="741"/>
    </row>
  </sheetData>
  <mergeCells count="10">
    <mergeCell ref="K1:N1"/>
    <mergeCell ref="A11:O11"/>
    <mergeCell ref="A2:O2"/>
    <mergeCell ref="B3:C3"/>
    <mergeCell ref="D3:E3"/>
    <mergeCell ref="F3:G3"/>
    <mergeCell ref="H3:I3"/>
    <mergeCell ref="J3:K3"/>
    <mergeCell ref="L3:M3"/>
    <mergeCell ref="N3:O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45"/>
  <sheetViews>
    <sheetView workbookViewId="0">
      <pane ySplit="4" topLeftCell="A5" activePane="bottomLeft" state="frozen"/>
      <selection activeCell="A17" sqref="A17:XFD18"/>
      <selection pane="bottomLeft" activeCell="C28" sqref="C28"/>
    </sheetView>
  </sheetViews>
  <sheetFormatPr defaultColWidth="8.85546875" defaultRowHeight="12.75"/>
  <cols>
    <col min="1" max="1" width="6.7109375" style="20" customWidth="1"/>
    <col min="2" max="24" width="8.7109375" style="20" customWidth="1"/>
    <col min="25" max="16384" width="8.85546875" style="20"/>
  </cols>
  <sheetData>
    <row r="1" spans="1:15" s="94" customFormat="1" ht="30" customHeight="1">
      <c r="A1" s="142"/>
      <c r="B1" s="143"/>
      <c r="E1" s="799" t="s">
        <v>579</v>
      </c>
      <c r="F1" s="800"/>
      <c r="G1" s="800"/>
      <c r="K1" s="774" t="s">
        <v>354</v>
      </c>
      <c r="L1" s="775"/>
      <c r="M1" s="775"/>
    </row>
    <row r="2" spans="1:15" s="140" customFormat="1" ht="30" customHeight="1">
      <c r="A2" s="794" t="s">
        <v>386</v>
      </c>
      <c r="B2" s="795"/>
      <c r="C2" s="795"/>
      <c r="D2" s="795"/>
      <c r="E2" s="795"/>
      <c r="F2" s="796"/>
      <c r="G2" s="796"/>
      <c r="H2" s="141"/>
      <c r="I2" s="141"/>
      <c r="J2" s="141"/>
    </row>
    <row r="3" spans="1:15" ht="15" customHeight="1">
      <c r="B3" s="778" t="s">
        <v>163</v>
      </c>
      <c r="C3" s="779"/>
      <c r="D3" s="778" t="s">
        <v>35</v>
      </c>
      <c r="E3" s="778"/>
      <c r="F3" s="778" t="s">
        <v>36</v>
      </c>
      <c r="G3" s="779"/>
    </row>
    <row r="4" spans="1:15" ht="15" customHeight="1">
      <c r="A4" s="134" t="s">
        <v>40</v>
      </c>
      <c r="B4" s="134" t="s">
        <v>29</v>
      </c>
      <c r="C4" s="134" t="s">
        <v>30</v>
      </c>
      <c r="D4" s="134" t="s">
        <v>29</v>
      </c>
      <c r="E4" s="134" t="s">
        <v>30</v>
      </c>
      <c r="F4" s="146" t="s">
        <v>29</v>
      </c>
      <c r="G4" s="146" t="s">
        <v>30</v>
      </c>
    </row>
    <row r="5" spans="1:15" ht="6" customHeight="1">
      <c r="A5" s="355"/>
      <c r="B5" s="325"/>
      <c r="C5" s="325"/>
      <c r="D5" s="325"/>
      <c r="E5" s="325"/>
      <c r="F5" s="372"/>
      <c r="G5" s="372"/>
    </row>
    <row r="6" spans="1:15" ht="12.75" customHeight="1">
      <c r="A6" s="6">
        <v>2004</v>
      </c>
      <c r="B6" s="28">
        <v>88.665378714852395</v>
      </c>
      <c r="C6" s="28">
        <v>90.357521617204867</v>
      </c>
      <c r="D6" s="28">
        <v>11.334621285147527</v>
      </c>
      <c r="E6" s="28">
        <v>9.6424783827952645</v>
      </c>
      <c r="F6" s="104" t="s">
        <v>38</v>
      </c>
      <c r="G6" s="104" t="s">
        <v>38</v>
      </c>
      <c r="H6" s="423"/>
      <c r="I6" s="160"/>
      <c r="J6" s="160"/>
      <c r="K6" s="160"/>
      <c r="L6" s="160"/>
      <c r="M6" s="160"/>
      <c r="N6" s="160"/>
      <c r="O6" s="424"/>
    </row>
    <row r="7" spans="1:15" ht="12.75" customHeight="1">
      <c r="A7" s="6">
        <v>2005</v>
      </c>
      <c r="B7" s="28">
        <v>87.926732825527907</v>
      </c>
      <c r="C7" s="28">
        <v>90.01525279424888</v>
      </c>
      <c r="D7" s="28">
        <v>12.073267174472326</v>
      </c>
      <c r="E7" s="28">
        <v>9.9847472057514253</v>
      </c>
      <c r="F7" s="104" t="s">
        <v>38</v>
      </c>
      <c r="G7" s="104" t="s">
        <v>38</v>
      </c>
    </row>
    <row r="8" spans="1:15" ht="12.75" customHeight="1">
      <c r="A8" s="6">
        <v>2006</v>
      </c>
      <c r="B8" s="28">
        <v>89.210624865528303</v>
      </c>
      <c r="C8" s="28">
        <v>89.269846082110476</v>
      </c>
      <c r="D8" s="28">
        <v>10.789375134471477</v>
      </c>
      <c r="E8" s="28">
        <v>10.730153917889787</v>
      </c>
      <c r="F8" s="104" t="s">
        <v>38</v>
      </c>
      <c r="G8" s="104" t="s">
        <v>38</v>
      </c>
    </row>
    <row r="9" spans="1:15" ht="12.75" customHeight="1">
      <c r="A9" s="6">
        <v>2007</v>
      </c>
      <c r="B9" s="28">
        <v>86.749299090949535</v>
      </c>
      <c r="C9" s="28">
        <v>87.875102730793557</v>
      </c>
      <c r="D9" s="28">
        <v>13.031662142181965</v>
      </c>
      <c r="E9" s="28">
        <v>11.8498801705797</v>
      </c>
      <c r="F9" s="28">
        <v>0.21903876686871626</v>
      </c>
      <c r="G9" s="28">
        <v>0.27501709862614876</v>
      </c>
    </row>
    <row r="10" spans="1:15" ht="12.75" customHeight="1">
      <c r="A10" s="6">
        <v>2008</v>
      </c>
      <c r="B10" s="28">
        <v>86.25584619727708</v>
      </c>
      <c r="C10" s="28">
        <v>84.754348362863695</v>
      </c>
      <c r="D10" s="28">
        <v>13.484128369101972</v>
      </c>
      <c r="E10" s="28">
        <v>15.133351790554309</v>
      </c>
      <c r="F10" s="28">
        <v>0.26002543362107078</v>
      </c>
      <c r="G10" s="28">
        <v>0.11229984658301437</v>
      </c>
    </row>
    <row r="11" spans="1:15" ht="12.75" customHeight="1">
      <c r="A11" s="6">
        <v>2009</v>
      </c>
      <c r="B11" s="28">
        <v>84.675719644682374</v>
      </c>
      <c r="C11" s="28">
        <v>86.004188595007079</v>
      </c>
      <c r="D11" s="28">
        <v>15.238250329714489</v>
      </c>
      <c r="E11" s="28">
        <v>13.754506329861101</v>
      </c>
      <c r="F11" s="28">
        <v>8.603002560250303E-2</v>
      </c>
      <c r="G11" s="28">
        <v>0.24130507513081331</v>
      </c>
    </row>
    <row r="12" spans="1:15" ht="12.75" customHeight="1">
      <c r="A12" s="6">
        <v>2010</v>
      </c>
      <c r="B12" s="28">
        <v>82.972304535695812</v>
      </c>
      <c r="C12" s="28">
        <v>84.459388867126876</v>
      </c>
      <c r="D12" s="28">
        <v>16.771072018111433</v>
      </c>
      <c r="E12" s="28">
        <v>15.398674480683619</v>
      </c>
      <c r="F12" s="28">
        <v>0.25662344619388738</v>
      </c>
      <c r="G12" s="28">
        <v>0.14193665218941051</v>
      </c>
    </row>
    <row r="13" spans="1:15" ht="12.75" customHeight="1">
      <c r="A13" s="30">
        <v>2011</v>
      </c>
      <c r="B13" s="28">
        <v>82.705360175647712</v>
      </c>
      <c r="C13" s="28">
        <v>84.448794649345601</v>
      </c>
      <c r="D13" s="28">
        <v>16.796187904798437</v>
      </c>
      <c r="E13" s="28">
        <v>15.302819071639359</v>
      </c>
      <c r="F13" s="28">
        <v>0.49845191955404827</v>
      </c>
      <c r="G13" s="28">
        <v>0.24838627901523186</v>
      </c>
    </row>
    <row r="14" spans="1:15" ht="12.75" customHeight="1">
      <c r="A14" s="30" t="s">
        <v>92</v>
      </c>
      <c r="B14" s="28">
        <v>80.617650201316209</v>
      </c>
      <c r="C14" s="28">
        <v>80.709915527907995</v>
      </c>
      <c r="D14" s="28">
        <v>19.068002903158863</v>
      </c>
      <c r="E14" s="28">
        <v>19.242769160407793</v>
      </c>
      <c r="F14" s="28">
        <v>0.31434689552413597</v>
      </c>
      <c r="G14" s="28">
        <v>4.7315311682327686E-2</v>
      </c>
    </row>
    <row r="15" spans="1:15" ht="12.75" customHeight="1">
      <c r="A15" s="30" t="s">
        <v>93</v>
      </c>
      <c r="B15" s="28">
        <v>77.683147724617328</v>
      </c>
      <c r="C15" s="28">
        <v>81.882274496419498</v>
      </c>
      <c r="D15" s="28">
        <v>21.739493193461101</v>
      </c>
      <c r="E15" s="28">
        <v>17.599345668030178</v>
      </c>
      <c r="F15" s="28">
        <v>0.57735908192119656</v>
      </c>
      <c r="G15" s="28">
        <v>0.51837983555053202</v>
      </c>
    </row>
    <row r="16" spans="1:15" ht="12.75" customHeight="1">
      <c r="A16" s="30">
        <v>2013</v>
      </c>
      <c r="B16" s="28">
        <v>76.856787431386039</v>
      </c>
      <c r="C16" s="28">
        <v>77.361526230435373</v>
      </c>
      <c r="D16" s="28">
        <v>22.425124126201069</v>
      </c>
      <c r="E16" s="28">
        <v>21.55821291263883</v>
      </c>
      <c r="F16" s="28">
        <v>0.71808844241309466</v>
      </c>
      <c r="G16" s="28">
        <v>1.0802608569243839</v>
      </c>
    </row>
    <row r="17" spans="1:17" ht="12.75" customHeight="1">
      <c r="A17" s="30">
        <v>2014</v>
      </c>
      <c r="B17" s="28">
        <v>75.797468354430407</v>
      </c>
      <c r="C17" s="28">
        <v>81.990265008112502</v>
      </c>
      <c r="D17" s="28">
        <v>23.645569620253202</v>
      </c>
      <c r="E17" s="28">
        <v>17.414818820984301</v>
      </c>
      <c r="F17" s="28">
        <v>0.556962025316456</v>
      </c>
      <c r="G17" s="28">
        <v>0.59491617090319104</v>
      </c>
    </row>
    <row r="18" spans="1:17" ht="12.75" customHeight="1">
      <c r="A18" s="543">
        <v>2015</v>
      </c>
      <c r="B18" s="602">
        <v>73.144018228782571</v>
      </c>
      <c r="C18" s="602">
        <v>76.05860552309052</v>
      </c>
      <c r="D18" s="602">
        <v>25.918635981913589</v>
      </c>
      <c r="E18" s="602">
        <v>23.172536148586044</v>
      </c>
      <c r="F18" s="28">
        <v>0.93734578930415724</v>
      </c>
      <c r="G18" s="28">
        <v>0.76885832832518441</v>
      </c>
    </row>
    <row r="19" spans="1:17" ht="12.75" customHeight="1">
      <c r="A19" s="597">
        <v>2016</v>
      </c>
      <c r="B19" s="602">
        <v>72.804006742267802</v>
      </c>
      <c r="C19" s="602">
        <v>75.905087985183201</v>
      </c>
      <c r="D19" s="603">
        <v>26.4656094743277</v>
      </c>
      <c r="E19" s="602">
        <v>23.8511962833207</v>
      </c>
      <c r="F19" s="28">
        <v>0.73038378340447596</v>
      </c>
      <c r="G19" s="28">
        <v>0.24371573149610301</v>
      </c>
    </row>
    <row r="20" spans="1:17" ht="6" customHeight="1">
      <c r="A20" s="200"/>
      <c r="B20" s="200"/>
      <c r="C20" s="200"/>
      <c r="E20" s="200"/>
      <c r="F20" s="200"/>
      <c r="G20" s="200"/>
    </row>
    <row r="21" spans="1:17" ht="78.75" customHeight="1">
      <c r="A21" s="789" t="s">
        <v>356</v>
      </c>
      <c r="B21" s="790"/>
      <c r="C21" s="790"/>
      <c r="D21" s="790"/>
      <c r="E21" s="790"/>
      <c r="F21" s="791"/>
      <c r="G21" s="791"/>
      <c r="H21" s="797"/>
      <c r="I21" s="798"/>
      <c r="J21" s="798"/>
    </row>
    <row r="22" spans="1:17" s="42" customFormat="1" ht="6" customHeight="1">
      <c r="A22" s="106"/>
      <c r="B22" s="84"/>
      <c r="C22" s="84"/>
      <c r="D22" s="84"/>
      <c r="E22" s="84"/>
      <c r="F22" s="84"/>
      <c r="G22" s="84"/>
      <c r="H22" s="84"/>
      <c r="I22" s="84"/>
      <c r="J22" s="84"/>
      <c r="K22" s="20"/>
      <c r="L22" s="20"/>
      <c r="M22" s="20"/>
      <c r="N22" s="20"/>
      <c r="O22" s="20"/>
      <c r="P22" s="20"/>
      <c r="Q22" s="20"/>
    </row>
    <row r="23" spans="1:17" s="42" customFormat="1" ht="12.75" customHeight="1">
      <c r="A23" s="776" t="s">
        <v>200</v>
      </c>
      <c r="B23" s="792"/>
      <c r="C23" s="792"/>
      <c r="D23" s="792"/>
      <c r="E23" s="792"/>
      <c r="F23" s="793"/>
      <c r="G23" s="793"/>
      <c r="H23" s="776"/>
      <c r="I23" s="801"/>
      <c r="J23" s="801"/>
      <c r="K23" s="20"/>
      <c r="L23" s="20"/>
      <c r="M23" s="20"/>
      <c r="N23" s="20"/>
      <c r="O23" s="20"/>
      <c r="P23" s="20"/>
      <c r="Q23" s="20"/>
    </row>
    <row r="45" spans="10:10">
      <c r="J45" s="127"/>
    </row>
  </sheetData>
  <mergeCells count="10">
    <mergeCell ref="A23:G23"/>
    <mergeCell ref="H23:J23"/>
    <mergeCell ref="B3:C3"/>
    <mergeCell ref="D3:E3"/>
    <mergeCell ref="F3:G3"/>
    <mergeCell ref="K1:M1"/>
    <mergeCell ref="A2:G2"/>
    <mergeCell ref="A21:G21"/>
    <mergeCell ref="H21:J21"/>
    <mergeCell ref="E1:G1"/>
  </mergeCells>
  <phoneticPr fontId="3" type="noConversion"/>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15"/>
  <sheetViews>
    <sheetView workbookViewId="0">
      <pane ySplit="4" topLeftCell="A5" activePane="bottomLeft" state="frozen"/>
      <selection activeCell="A17" sqref="A17:XFD18"/>
      <selection pane="bottomLeft" activeCell="D22" sqref="D22"/>
    </sheetView>
  </sheetViews>
  <sheetFormatPr defaultColWidth="9.140625" defaultRowHeight="12.75"/>
  <cols>
    <col min="1" max="1" width="6.7109375" style="20" customWidth="1"/>
    <col min="2" max="12" width="8.7109375" style="20" customWidth="1"/>
    <col min="13" max="16384" width="9.140625" style="20"/>
  </cols>
  <sheetData>
    <row r="1" spans="1:13" s="94" customFormat="1" ht="30" customHeight="1">
      <c r="A1" s="142"/>
      <c r="B1" s="286"/>
      <c r="C1" s="286"/>
      <c r="D1" s="286"/>
      <c r="E1" s="286"/>
      <c r="F1" s="286"/>
      <c r="G1" s="286"/>
      <c r="H1" s="286"/>
      <c r="I1" s="286"/>
      <c r="J1" s="286"/>
      <c r="K1" s="774" t="s">
        <v>354</v>
      </c>
      <c r="L1" s="817"/>
      <c r="M1" s="817"/>
    </row>
    <row r="2" spans="1:13" s="284" customFormat="1" ht="15" customHeight="1">
      <c r="A2" s="859" t="s">
        <v>464</v>
      </c>
      <c r="B2" s="863"/>
      <c r="C2" s="863"/>
      <c r="D2" s="863"/>
      <c r="E2" s="863"/>
      <c r="F2" s="863"/>
      <c r="G2" s="863"/>
      <c r="H2" s="863"/>
      <c r="I2" s="863"/>
    </row>
    <row r="3" spans="1:13" ht="15" customHeight="1">
      <c r="B3" s="779" t="s">
        <v>10</v>
      </c>
      <c r="C3" s="835"/>
      <c r="D3" s="779" t="s">
        <v>27</v>
      </c>
      <c r="E3" s="835"/>
      <c r="F3" s="779" t="s">
        <v>26</v>
      </c>
      <c r="G3" s="835"/>
      <c r="H3" s="779" t="s">
        <v>36</v>
      </c>
      <c r="I3" s="835"/>
    </row>
    <row r="4" spans="1:13" ht="15" customHeight="1">
      <c r="A4" s="20" t="s">
        <v>40</v>
      </c>
      <c r="B4" s="277" t="s">
        <v>29</v>
      </c>
      <c r="C4" s="277" t="s">
        <v>30</v>
      </c>
      <c r="D4" s="277" t="s">
        <v>29</v>
      </c>
      <c r="E4" s="277" t="s">
        <v>30</v>
      </c>
      <c r="F4" s="277" t="s">
        <v>29</v>
      </c>
      <c r="G4" s="277" t="s">
        <v>30</v>
      </c>
      <c r="H4" s="277" t="s">
        <v>29</v>
      </c>
      <c r="I4" s="277" t="s">
        <v>30</v>
      </c>
    </row>
    <row r="5" spans="1:13" ht="6" customHeight="1">
      <c r="A5" s="297"/>
      <c r="B5" s="382"/>
      <c r="C5" s="382"/>
      <c r="D5" s="383"/>
      <c r="E5" s="383"/>
      <c r="F5" s="383"/>
      <c r="G5" s="383"/>
      <c r="H5" s="383"/>
      <c r="I5" s="383"/>
    </row>
    <row r="6" spans="1:13" ht="12.75" customHeight="1">
      <c r="A6" s="371">
        <v>2012</v>
      </c>
      <c r="B6" s="32">
        <v>276</v>
      </c>
      <c r="C6" s="32">
        <v>51</v>
      </c>
      <c r="D6" s="33">
        <v>44.629877600842107</v>
      </c>
      <c r="E6" s="33">
        <v>67.227222912680247</v>
      </c>
      <c r="F6" s="33">
        <v>42.81383804880916</v>
      </c>
      <c r="G6" s="33">
        <v>24.568583800288877</v>
      </c>
      <c r="H6" s="33">
        <v>12.556284350349092</v>
      </c>
      <c r="I6" s="33">
        <v>8.2041932870309395</v>
      </c>
    </row>
    <row r="7" spans="1:13" ht="12.75" customHeight="1">
      <c r="A7" s="282">
        <v>2013</v>
      </c>
      <c r="B7" s="32">
        <v>245</v>
      </c>
      <c r="C7" s="32">
        <v>53</v>
      </c>
      <c r="D7" s="33">
        <v>35.48051608967544</v>
      </c>
      <c r="E7" s="33">
        <v>58.787845848236685</v>
      </c>
      <c r="F7" s="33">
        <v>42.596857644547249</v>
      </c>
      <c r="G7" s="33">
        <v>28.148528464538021</v>
      </c>
      <c r="H7" s="33">
        <v>21.922626265777399</v>
      </c>
      <c r="I7" s="33">
        <v>13.063625687225317</v>
      </c>
    </row>
    <row r="8" spans="1:13" ht="12.75" customHeight="1">
      <c r="A8" s="282">
        <v>2014</v>
      </c>
      <c r="B8" s="32">
        <v>252</v>
      </c>
      <c r="C8" s="32">
        <v>59</v>
      </c>
      <c r="D8" s="33">
        <v>38.097483958982892</v>
      </c>
      <c r="E8" s="33">
        <v>54.445369944076475</v>
      </c>
      <c r="F8" s="33">
        <v>42.37269274455808</v>
      </c>
      <c r="G8" s="33">
        <v>35.554041381742373</v>
      </c>
      <c r="H8" s="33">
        <v>19.529823296459021</v>
      </c>
      <c r="I8" s="33">
        <v>10.000588674181143</v>
      </c>
    </row>
    <row r="9" spans="1:13">
      <c r="A9" s="626">
        <v>2015</v>
      </c>
      <c r="B9" s="32">
        <v>243</v>
      </c>
      <c r="C9" s="32">
        <v>44</v>
      </c>
      <c r="D9" s="33">
        <v>32.365595393369041</v>
      </c>
      <c r="E9" s="38" t="s">
        <v>37</v>
      </c>
      <c r="F9" s="33">
        <v>45.095353464491907</v>
      </c>
      <c r="G9" s="38" t="s">
        <v>37</v>
      </c>
      <c r="H9" s="33">
        <v>22.539051142139225</v>
      </c>
      <c r="I9" s="38" t="s">
        <v>37</v>
      </c>
    </row>
    <row r="10" spans="1:13">
      <c r="A10" s="499">
        <v>2016</v>
      </c>
      <c r="B10" s="654">
        <v>221</v>
      </c>
      <c r="C10" s="654">
        <v>38</v>
      </c>
      <c r="D10" s="33">
        <v>32.515113276529746</v>
      </c>
      <c r="E10" s="38" t="s">
        <v>37</v>
      </c>
      <c r="F10" s="33">
        <v>50.151049598078103</v>
      </c>
      <c r="G10" s="38" t="s">
        <v>37</v>
      </c>
      <c r="H10" s="33">
        <v>17.333837125392201</v>
      </c>
      <c r="I10" s="38" t="s">
        <v>37</v>
      </c>
    </row>
    <row r="11" spans="1:13" s="42" customFormat="1" ht="6" customHeight="1">
      <c r="A11" s="268" t="s">
        <v>40</v>
      </c>
      <c r="B11" s="267"/>
      <c r="C11" s="267"/>
      <c r="D11" s="267"/>
      <c r="E11" s="267"/>
      <c r="F11" s="267"/>
      <c r="G11" s="267"/>
      <c r="H11" s="267"/>
      <c r="I11" s="267"/>
      <c r="J11" s="279"/>
      <c r="K11" s="107"/>
    </row>
    <row r="12" spans="1:13" s="42" customFormat="1" ht="12.75" customHeight="1">
      <c r="A12" s="801" t="s">
        <v>200</v>
      </c>
      <c r="B12" s="792"/>
      <c r="C12" s="792"/>
      <c r="D12" s="792"/>
      <c r="E12" s="792"/>
      <c r="F12" s="792"/>
      <c r="G12" s="792"/>
      <c r="H12" s="792"/>
      <c r="I12" s="792"/>
      <c r="J12" s="20"/>
      <c r="K12" s="20"/>
    </row>
    <row r="13" spans="1:13" ht="12.75" customHeight="1">
      <c r="G13" s="303"/>
      <c r="H13" s="33"/>
      <c r="I13" s="33"/>
    </row>
    <row r="14" spans="1:13" ht="12.75" customHeight="1">
      <c r="G14" s="303"/>
      <c r="H14" s="33"/>
      <c r="I14" s="33"/>
    </row>
    <row r="15" spans="1:13">
      <c r="I15" s="175"/>
    </row>
  </sheetData>
  <mergeCells count="7">
    <mergeCell ref="K1:M1"/>
    <mergeCell ref="A12:I12"/>
    <mergeCell ref="A2:I2"/>
    <mergeCell ref="B3:C3"/>
    <mergeCell ref="D3:E3"/>
    <mergeCell ref="F3:G3"/>
    <mergeCell ref="H3:I3"/>
  </mergeCells>
  <hyperlinks>
    <hyperlink ref="K1:L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P12"/>
  <sheetViews>
    <sheetView workbookViewId="0">
      <pane ySplit="4" topLeftCell="A5" activePane="bottomLeft" state="frozen"/>
      <selection activeCell="A17" sqref="A17:XFD18"/>
      <selection pane="bottomLeft" activeCell="A16" sqref="A16"/>
    </sheetView>
  </sheetViews>
  <sheetFormatPr defaultColWidth="9.140625" defaultRowHeight="12.75"/>
  <cols>
    <col min="1" max="1" width="6.7109375" style="20" customWidth="1"/>
    <col min="2" max="31" width="8.7109375" style="20" customWidth="1"/>
    <col min="32" max="16384" width="9.140625" style="20"/>
  </cols>
  <sheetData>
    <row r="1" spans="1:16" s="94" customFormat="1" ht="30" customHeight="1">
      <c r="A1" s="142"/>
      <c r="B1" s="286"/>
      <c r="C1" s="286"/>
      <c r="D1" s="286"/>
      <c r="E1" s="286"/>
      <c r="F1" s="286"/>
      <c r="G1" s="286"/>
      <c r="H1" s="286"/>
      <c r="I1" s="286"/>
      <c r="J1" s="286"/>
      <c r="K1" s="774" t="s">
        <v>354</v>
      </c>
      <c r="L1" s="775"/>
      <c r="M1" s="775"/>
      <c r="N1" s="817"/>
    </row>
    <row r="2" spans="1:16" s="284" customFormat="1" ht="15" customHeight="1">
      <c r="A2" s="859" t="s">
        <v>465</v>
      </c>
      <c r="B2" s="863"/>
      <c r="C2" s="863"/>
      <c r="D2" s="863"/>
      <c r="E2" s="863"/>
      <c r="F2" s="863"/>
      <c r="G2" s="863"/>
      <c r="H2" s="863"/>
      <c r="I2" s="863"/>
    </row>
    <row r="3" spans="1:16" ht="15" customHeight="1">
      <c r="B3" s="779" t="s">
        <v>10</v>
      </c>
      <c r="C3" s="835"/>
      <c r="D3" s="779" t="s">
        <v>27</v>
      </c>
      <c r="E3" s="835"/>
      <c r="F3" s="779" t="s">
        <v>26</v>
      </c>
      <c r="G3" s="835"/>
      <c r="H3" s="779" t="s">
        <v>36</v>
      </c>
      <c r="I3" s="835"/>
    </row>
    <row r="4" spans="1:16" ht="15" customHeight="1">
      <c r="A4" s="20" t="s">
        <v>40</v>
      </c>
      <c r="B4" s="277" t="s">
        <v>29</v>
      </c>
      <c r="C4" s="277" t="s">
        <v>30</v>
      </c>
      <c r="D4" s="277" t="s">
        <v>29</v>
      </c>
      <c r="E4" s="277" t="s">
        <v>30</v>
      </c>
      <c r="F4" s="277" t="s">
        <v>29</v>
      </c>
      <c r="G4" s="277" t="s">
        <v>30</v>
      </c>
      <c r="H4" s="277" t="s">
        <v>29</v>
      </c>
      <c r="I4" s="277" t="s">
        <v>30</v>
      </c>
      <c r="O4" s="277"/>
      <c r="P4" s="277"/>
    </row>
    <row r="5" spans="1:16" ht="6" customHeight="1">
      <c r="A5" s="297"/>
      <c r="B5" s="382"/>
      <c r="C5" s="382"/>
      <c r="D5" s="383"/>
      <c r="E5" s="383"/>
      <c r="F5" s="383"/>
      <c r="G5" s="383"/>
      <c r="H5" s="383"/>
      <c r="I5" s="383"/>
      <c r="J5" s="33"/>
      <c r="O5" s="100"/>
      <c r="P5" s="100"/>
    </row>
    <row r="6" spans="1:16" ht="12.75" customHeight="1">
      <c r="A6" s="371">
        <v>2012</v>
      </c>
      <c r="B6" s="32">
        <v>376</v>
      </c>
      <c r="C6" s="32">
        <v>89</v>
      </c>
      <c r="D6" s="33">
        <v>48.769522802076779</v>
      </c>
      <c r="E6" s="33">
        <v>53.479163594280408</v>
      </c>
      <c r="F6" s="33">
        <v>43.561412494986648</v>
      </c>
      <c r="G6" s="33">
        <v>35.505147259552189</v>
      </c>
      <c r="H6" s="33">
        <v>7.669064702936744</v>
      </c>
      <c r="I6" s="33">
        <v>11.015689146167308</v>
      </c>
      <c r="J6" s="33"/>
      <c r="O6" s="100"/>
      <c r="P6" s="100"/>
    </row>
    <row r="7" spans="1:16" ht="12.75" customHeight="1">
      <c r="A7" s="282">
        <v>2013</v>
      </c>
      <c r="B7" s="32">
        <v>460</v>
      </c>
      <c r="C7" s="32">
        <v>101</v>
      </c>
      <c r="D7" s="33">
        <v>40.430820678326171</v>
      </c>
      <c r="E7" s="33">
        <v>51.629099315634512</v>
      </c>
      <c r="F7" s="33">
        <v>47.525861988528696</v>
      </c>
      <c r="G7" s="33">
        <v>33.025390232216729</v>
      </c>
      <c r="H7" s="33">
        <v>12.043317333145295</v>
      </c>
      <c r="I7" s="33">
        <v>15.345510452148678</v>
      </c>
      <c r="J7" s="33"/>
      <c r="O7" s="100"/>
      <c r="P7" s="100"/>
    </row>
    <row r="8" spans="1:16" ht="12.75" customHeight="1">
      <c r="A8" s="501">
        <v>2014</v>
      </c>
      <c r="B8" s="32">
        <v>433</v>
      </c>
      <c r="C8" s="32">
        <v>71</v>
      </c>
      <c r="D8" s="33">
        <v>36.144936255278132</v>
      </c>
      <c r="E8" s="33">
        <v>53.62433402176945</v>
      </c>
      <c r="F8" s="33">
        <v>46.889970303712914</v>
      </c>
      <c r="G8" s="33">
        <v>26.163487226409266</v>
      </c>
      <c r="H8" s="33">
        <v>16.965093441008278</v>
      </c>
      <c r="I8" s="33">
        <v>20.212178751821327</v>
      </c>
      <c r="J8" s="33"/>
      <c r="O8" s="100"/>
      <c r="P8" s="100"/>
    </row>
    <row r="9" spans="1:16" ht="12.75" customHeight="1">
      <c r="A9" s="626">
        <v>2015</v>
      </c>
      <c r="B9" s="32">
        <v>480</v>
      </c>
      <c r="C9" s="32">
        <v>90</v>
      </c>
      <c r="D9" s="33">
        <v>32.725649138761362</v>
      </c>
      <c r="E9" s="33">
        <v>51.443630723453204</v>
      </c>
      <c r="F9" s="33">
        <v>50.016566712622335</v>
      </c>
      <c r="G9" s="33">
        <v>33.205567026046708</v>
      </c>
      <c r="H9" s="33">
        <v>17.257784148616427</v>
      </c>
      <c r="I9" s="33">
        <v>15.35080225050001</v>
      </c>
      <c r="J9" s="33"/>
      <c r="O9" s="100"/>
      <c r="P9" s="100"/>
    </row>
    <row r="10" spans="1:16" ht="12.75" customHeight="1">
      <c r="A10" s="501">
        <v>2016</v>
      </c>
      <c r="B10" s="101">
        <v>271</v>
      </c>
      <c r="C10" s="101">
        <v>78</v>
      </c>
      <c r="D10" s="33">
        <v>40.415038383116467</v>
      </c>
      <c r="E10" s="33">
        <v>58.315579181075726</v>
      </c>
      <c r="F10" s="33">
        <v>42.036212532179398</v>
      </c>
      <c r="G10" s="33">
        <v>27.884976711748799</v>
      </c>
      <c r="H10" s="33">
        <v>17.548749084704099</v>
      </c>
      <c r="I10" s="33">
        <v>13.7994441071754</v>
      </c>
      <c r="J10" s="662"/>
      <c r="O10" s="100"/>
      <c r="P10" s="100"/>
    </row>
    <row r="11" spans="1:16" s="42" customFormat="1" ht="6" customHeight="1">
      <c r="A11" s="268" t="s">
        <v>40</v>
      </c>
      <c r="B11" s="267"/>
      <c r="C11" s="267"/>
      <c r="D11" s="267"/>
      <c r="E11" s="267"/>
      <c r="F11" s="267"/>
      <c r="G11" s="267"/>
      <c r="H11" s="267"/>
      <c r="I11" s="267"/>
      <c r="J11" s="279"/>
      <c r="K11" s="107"/>
    </row>
    <row r="12" spans="1:16" s="42" customFormat="1" ht="12.75" customHeight="1">
      <c r="A12" s="801" t="s">
        <v>200</v>
      </c>
      <c r="B12" s="792"/>
      <c r="C12" s="792"/>
      <c r="D12" s="792"/>
      <c r="E12" s="792"/>
      <c r="F12" s="792"/>
      <c r="G12" s="792"/>
      <c r="H12" s="792"/>
      <c r="I12" s="792"/>
      <c r="J12" s="20"/>
      <c r="K12" s="20"/>
    </row>
  </sheetData>
  <mergeCells count="7">
    <mergeCell ref="K1:N1"/>
    <mergeCell ref="A12:I12"/>
    <mergeCell ref="A2:I2"/>
    <mergeCell ref="B3:C3"/>
    <mergeCell ref="D3:E3"/>
    <mergeCell ref="F3:G3"/>
    <mergeCell ref="H3:I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T53"/>
  <sheetViews>
    <sheetView workbookViewId="0">
      <pane ySplit="4" topLeftCell="A5" activePane="bottomLeft" state="frozen"/>
      <selection activeCell="A17" sqref="A17:XFD18"/>
      <selection pane="bottomLeft" activeCell="B47" sqref="B47"/>
    </sheetView>
  </sheetViews>
  <sheetFormatPr defaultColWidth="9.140625" defaultRowHeight="12.75"/>
  <cols>
    <col min="1" max="17" width="6.7109375" style="20" customWidth="1"/>
    <col min="18" max="20" width="8.7109375" style="20" customWidth="1"/>
    <col min="21" max="16384" width="9.140625" style="20"/>
  </cols>
  <sheetData>
    <row r="1" spans="1:20" s="94" customFormat="1" ht="30" customHeight="1">
      <c r="A1" s="142"/>
      <c r="D1" s="286"/>
      <c r="E1" s="286"/>
      <c r="F1" s="427"/>
      <c r="G1" s="427"/>
      <c r="H1" s="427"/>
      <c r="I1" s="427"/>
      <c r="J1" s="286"/>
      <c r="K1" s="774" t="s">
        <v>354</v>
      </c>
      <c r="L1" s="775"/>
      <c r="M1" s="775"/>
      <c r="N1" s="817"/>
    </row>
    <row r="2" spans="1:20" s="284" customFormat="1" ht="15" customHeight="1">
      <c r="A2" s="859" t="s">
        <v>466</v>
      </c>
      <c r="B2" s="859"/>
      <c r="C2" s="859"/>
      <c r="D2" s="859"/>
      <c r="E2" s="859"/>
      <c r="F2" s="784"/>
      <c r="G2" s="784"/>
      <c r="H2" s="784"/>
      <c r="I2" s="784"/>
      <c r="J2" s="859"/>
      <c r="K2" s="859"/>
      <c r="L2" s="859"/>
      <c r="M2" s="859"/>
      <c r="N2" s="859"/>
      <c r="O2" s="859"/>
      <c r="P2" s="859"/>
      <c r="Q2" s="859"/>
    </row>
    <row r="3" spans="1:20" ht="54.95" customHeight="1">
      <c r="B3" s="779" t="s">
        <v>305</v>
      </c>
      <c r="C3" s="858"/>
      <c r="D3" s="779" t="s">
        <v>285</v>
      </c>
      <c r="E3" s="835"/>
      <c r="F3" s="779" t="s">
        <v>317</v>
      </c>
      <c r="G3" s="835"/>
      <c r="H3" s="779" t="s">
        <v>346</v>
      </c>
      <c r="I3" s="835"/>
      <c r="J3" s="779" t="s">
        <v>306</v>
      </c>
      <c r="K3" s="835"/>
      <c r="L3" s="779" t="s">
        <v>318</v>
      </c>
      <c r="M3" s="835"/>
      <c r="N3" s="779" t="s">
        <v>319</v>
      </c>
      <c r="O3" s="835"/>
      <c r="P3" s="779" t="s">
        <v>36</v>
      </c>
      <c r="Q3" s="835"/>
      <c r="R3" s="285"/>
      <c r="S3" s="496"/>
      <c r="T3" s="496"/>
    </row>
    <row r="4" spans="1:20" ht="15" customHeight="1">
      <c r="A4" s="131" t="s">
        <v>40</v>
      </c>
      <c r="B4" s="277" t="s">
        <v>29</v>
      </c>
      <c r="C4" s="277" t="s">
        <v>30</v>
      </c>
      <c r="D4" s="277" t="s">
        <v>29</v>
      </c>
      <c r="E4" s="277" t="s">
        <v>30</v>
      </c>
      <c r="F4" s="277" t="s">
        <v>29</v>
      </c>
      <c r="G4" s="277" t="s">
        <v>30</v>
      </c>
      <c r="H4" s="20" t="s">
        <v>29</v>
      </c>
      <c r="I4" s="20" t="s">
        <v>30</v>
      </c>
      <c r="J4" s="277" t="s">
        <v>29</v>
      </c>
      <c r="K4" s="277" t="s">
        <v>30</v>
      </c>
      <c r="L4" s="277" t="s">
        <v>29</v>
      </c>
      <c r="M4" s="277" t="s">
        <v>30</v>
      </c>
      <c r="N4" s="277" t="s">
        <v>29</v>
      </c>
      <c r="O4" s="277" t="s">
        <v>30</v>
      </c>
      <c r="P4" s="277" t="s">
        <v>29</v>
      </c>
      <c r="Q4" s="277" t="s">
        <v>30</v>
      </c>
      <c r="R4" s="277"/>
      <c r="S4" s="277"/>
      <c r="T4" s="277"/>
    </row>
    <row r="5" spans="1:20" ht="6" customHeight="1">
      <c r="A5" s="297"/>
      <c r="B5" s="324"/>
      <c r="C5" s="265"/>
      <c r="D5" s="265"/>
      <c r="E5" s="265"/>
      <c r="F5" s="324"/>
      <c r="G5" s="324"/>
      <c r="H5" s="324"/>
      <c r="I5" s="324"/>
      <c r="J5" s="265"/>
      <c r="K5" s="265"/>
      <c r="L5" s="265"/>
      <c r="M5" s="265"/>
      <c r="N5" s="265"/>
      <c r="O5" s="265"/>
      <c r="P5" s="324"/>
      <c r="Q5" s="324"/>
      <c r="R5" s="277"/>
    </row>
    <row r="6" spans="1:20" ht="12.75" customHeight="1">
      <c r="A6" s="371">
        <v>1984</v>
      </c>
      <c r="B6" s="368">
        <f>100-D6</f>
        <v>69</v>
      </c>
      <c r="C6" s="368">
        <f>100-E6</f>
        <v>77</v>
      </c>
      <c r="D6" s="368">
        <v>31</v>
      </c>
      <c r="E6" s="368">
        <v>23</v>
      </c>
      <c r="F6" s="35" t="s">
        <v>37</v>
      </c>
      <c r="G6" s="35" t="s">
        <v>37</v>
      </c>
      <c r="H6" s="35" t="s">
        <v>37</v>
      </c>
      <c r="I6" s="35" t="s">
        <v>37</v>
      </c>
      <c r="J6" s="368">
        <v>7</v>
      </c>
      <c r="K6" s="368">
        <v>1</v>
      </c>
      <c r="L6" s="368">
        <v>8</v>
      </c>
      <c r="M6" s="368">
        <v>21</v>
      </c>
      <c r="N6" s="368">
        <v>15</v>
      </c>
      <c r="O6" s="368">
        <v>1</v>
      </c>
      <c r="P6" s="35" t="s">
        <v>37</v>
      </c>
      <c r="Q6" s="35" t="s">
        <v>37</v>
      </c>
      <c r="R6" s="277"/>
    </row>
    <row r="7" spans="1:20" ht="12.75" customHeight="1">
      <c r="A7" s="282">
        <v>1985</v>
      </c>
      <c r="B7" s="277">
        <f>100-D7</f>
        <v>70</v>
      </c>
      <c r="C7" s="277">
        <f>100-E7</f>
        <v>78</v>
      </c>
      <c r="D7" s="277">
        <v>30</v>
      </c>
      <c r="E7" s="277">
        <v>22</v>
      </c>
      <c r="F7" s="35" t="s">
        <v>37</v>
      </c>
      <c r="G7" s="35" t="s">
        <v>37</v>
      </c>
      <c r="H7" s="35" t="s">
        <v>37</v>
      </c>
      <c r="I7" s="35" t="s">
        <v>37</v>
      </c>
      <c r="J7" s="277">
        <v>8</v>
      </c>
      <c r="K7" s="277">
        <v>1</v>
      </c>
      <c r="L7" s="277">
        <v>9</v>
      </c>
      <c r="M7" s="277">
        <v>20</v>
      </c>
      <c r="N7" s="277">
        <v>14</v>
      </c>
      <c r="O7" s="277">
        <v>1</v>
      </c>
      <c r="P7" s="35" t="s">
        <v>37</v>
      </c>
      <c r="Q7" s="35" t="s">
        <v>37</v>
      </c>
      <c r="R7" s="277"/>
    </row>
    <row r="8" spans="1:20" ht="12.75" customHeight="1">
      <c r="A8" s="282">
        <v>1986</v>
      </c>
      <c r="B8" s="101">
        <f t="shared" ref="B8:B35" si="0">100-(D8+P8)</f>
        <v>62</v>
      </c>
      <c r="C8" s="101">
        <f t="shared" ref="C8:C35" si="1">100-(E8+Q8)</f>
        <v>72</v>
      </c>
      <c r="D8" s="277">
        <v>35</v>
      </c>
      <c r="E8" s="277">
        <v>25</v>
      </c>
      <c r="F8" s="35" t="s">
        <v>37</v>
      </c>
      <c r="G8" s="35" t="s">
        <v>37</v>
      </c>
      <c r="H8" s="35" t="s">
        <v>37</v>
      </c>
      <c r="I8" s="35" t="s">
        <v>37</v>
      </c>
      <c r="J8" s="277">
        <v>9</v>
      </c>
      <c r="K8" s="277">
        <v>1</v>
      </c>
      <c r="L8" s="277">
        <v>8</v>
      </c>
      <c r="M8" s="277">
        <v>20</v>
      </c>
      <c r="N8" s="277">
        <v>15</v>
      </c>
      <c r="O8" s="277">
        <v>1</v>
      </c>
      <c r="P8" s="277">
        <v>3</v>
      </c>
      <c r="Q8" s="277">
        <v>3</v>
      </c>
      <c r="R8" s="277"/>
    </row>
    <row r="9" spans="1:20" ht="12.75" customHeight="1">
      <c r="A9" s="282">
        <v>1987</v>
      </c>
      <c r="B9" s="101">
        <f t="shared" si="0"/>
        <v>65</v>
      </c>
      <c r="C9" s="101">
        <f t="shared" si="1"/>
        <v>72</v>
      </c>
      <c r="D9" s="277">
        <v>34</v>
      </c>
      <c r="E9" s="277">
        <v>26</v>
      </c>
      <c r="F9" s="35" t="s">
        <v>37</v>
      </c>
      <c r="G9" s="35" t="s">
        <v>37</v>
      </c>
      <c r="H9" s="35" t="s">
        <v>37</v>
      </c>
      <c r="I9" s="35" t="s">
        <v>37</v>
      </c>
      <c r="J9" s="277">
        <v>9</v>
      </c>
      <c r="K9" s="277">
        <v>1</v>
      </c>
      <c r="L9" s="277">
        <v>8</v>
      </c>
      <c r="M9" s="277">
        <v>21</v>
      </c>
      <c r="N9" s="277">
        <v>16</v>
      </c>
      <c r="O9" s="277">
        <v>1</v>
      </c>
      <c r="P9" s="277">
        <v>1</v>
      </c>
      <c r="Q9" s="277">
        <v>2</v>
      </c>
      <c r="R9" s="277"/>
    </row>
    <row r="10" spans="1:20" ht="12.75" customHeight="1">
      <c r="A10" s="282">
        <v>1988</v>
      </c>
      <c r="B10" s="101">
        <f t="shared" si="0"/>
        <v>66</v>
      </c>
      <c r="C10" s="101">
        <f t="shared" si="1"/>
        <v>70</v>
      </c>
      <c r="D10" s="277">
        <v>32</v>
      </c>
      <c r="E10" s="277">
        <v>27</v>
      </c>
      <c r="F10" s="35" t="s">
        <v>37</v>
      </c>
      <c r="G10" s="35" t="s">
        <v>37</v>
      </c>
      <c r="H10" s="35" t="s">
        <v>37</v>
      </c>
      <c r="I10" s="35" t="s">
        <v>37</v>
      </c>
      <c r="J10" s="277">
        <v>8</v>
      </c>
      <c r="K10" s="277">
        <v>1</v>
      </c>
      <c r="L10" s="277">
        <v>8</v>
      </c>
      <c r="M10" s="277">
        <v>22</v>
      </c>
      <c r="N10" s="277">
        <v>14</v>
      </c>
      <c r="O10" s="277">
        <v>1</v>
      </c>
      <c r="P10" s="277">
        <v>2</v>
      </c>
      <c r="Q10" s="277">
        <v>3</v>
      </c>
      <c r="R10" s="277"/>
    </row>
    <row r="11" spans="1:20" ht="12.75" customHeight="1">
      <c r="A11" s="282">
        <v>1989</v>
      </c>
      <c r="B11" s="95">
        <f t="shared" si="0"/>
        <v>65.715688662253228</v>
      </c>
      <c r="C11" s="95">
        <f t="shared" si="1"/>
        <v>68.942966236513811</v>
      </c>
      <c r="D11" s="95">
        <v>32.297599841742887</v>
      </c>
      <c r="E11" s="95">
        <v>28.972258595570434</v>
      </c>
      <c r="F11" s="35" t="s">
        <v>37</v>
      </c>
      <c r="G11" s="35" t="s">
        <v>37</v>
      </c>
      <c r="H11" s="35" t="s">
        <v>37</v>
      </c>
      <c r="I11" s="35" t="s">
        <v>37</v>
      </c>
      <c r="J11" s="95">
        <v>9.3374072995929005</v>
      </c>
      <c r="K11" s="95">
        <v>1.8791363087401174</v>
      </c>
      <c r="L11" s="95">
        <v>12.499683115590257</v>
      </c>
      <c r="M11" s="95">
        <v>26.215681151066622</v>
      </c>
      <c r="N11" s="95">
        <v>10.460509426559733</v>
      </c>
      <c r="O11" s="95">
        <v>0.87744113576369265</v>
      </c>
      <c r="P11" s="95">
        <v>1.9867114960038896</v>
      </c>
      <c r="Q11" s="95">
        <v>2.0847751679157591</v>
      </c>
      <c r="R11" s="277"/>
    </row>
    <row r="12" spans="1:20" ht="12.75" customHeight="1">
      <c r="A12" s="282">
        <v>1990</v>
      </c>
      <c r="B12" s="95">
        <f t="shared" si="0"/>
        <v>68.006903657116965</v>
      </c>
      <c r="C12" s="95">
        <f t="shared" si="1"/>
        <v>66.354940843868647</v>
      </c>
      <c r="D12" s="95">
        <v>29.5462790879516</v>
      </c>
      <c r="E12" s="95">
        <v>30.667968433993384</v>
      </c>
      <c r="F12" s="35" t="s">
        <v>37</v>
      </c>
      <c r="G12" s="35" t="s">
        <v>37</v>
      </c>
      <c r="H12" s="35" t="s">
        <v>37</v>
      </c>
      <c r="I12" s="35" t="s">
        <v>37</v>
      </c>
      <c r="J12" s="95">
        <v>8.8492980891749902</v>
      </c>
      <c r="K12" s="95">
        <v>1.4494955952764992</v>
      </c>
      <c r="L12" s="95">
        <v>10.594682690433002</v>
      </c>
      <c r="M12" s="95">
        <v>28.383638081375175</v>
      </c>
      <c r="N12" s="95">
        <v>10.10229830834361</v>
      </c>
      <c r="O12" s="95">
        <v>0.83483475734170998</v>
      </c>
      <c r="P12" s="95">
        <v>2.4468172549314309</v>
      </c>
      <c r="Q12" s="95">
        <v>2.9770907221379708</v>
      </c>
      <c r="R12" s="277"/>
    </row>
    <row r="13" spans="1:20" ht="12.75" customHeight="1">
      <c r="A13" s="282">
        <v>1991</v>
      </c>
      <c r="B13" s="95">
        <f t="shared" si="0"/>
        <v>71.695006812242383</v>
      </c>
      <c r="C13" s="95">
        <f t="shared" si="1"/>
        <v>71.855798142625417</v>
      </c>
      <c r="D13" s="95">
        <v>26.993164750041295</v>
      </c>
      <c r="E13" s="95">
        <v>26.977961837292312</v>
      </c>
      <c r="F13" s="35" t="s">
        <v>37</v>
      </c>
      <c r="G13" s="35" t="s">
        <v>37</v>
      </c>
      <c r="H13" s="35" t="s">
        <v>37</v>
      </c>
      <c r="I13" s="35" t="s">
        <v>37</v>
      </c>
      <c r="J13" s="95">
        <v>6.8441164748392609</v>
      </c>
      <c r="K13" s="95">
        <v>0.83810167445260675</v>
      </c>
      <c r="L13" s="95">
        <v>11.697736499444666</v>
      </c>
      <c r="M13" s="95">
        <v>25.818443042645683</v>
      </c>
      <c r="N13" s="95">
        <v>8.4513117757573664</v>
      </c>
      <c r="O13" s="95">
        <v>0.32141712019402313</v>
      </c>
      <c r="P13" s="95">
        <v>1.3118284377163192</v>
      </c>
      <c r="Q13" s="95">
        <v>1.1662400200822642</v>
      </c>
      <c r="R13" s="277"/>
    </row>
    <row r="14" spans="1:20" ht="12.75" customHeight="1">
      <c r="A14" s="282">
        <v>1992</v>
      </c>
      <c r="B14" s="95">
        <f t="shared" si="0"/>
        <v>67.826233315350635</v>
      </c>
      <c r="C14" s="95">
        <f t="shared" si="1"/>
        <v>71.655266800731553</v>
      </c>
      <c r="D14" s="95">
        <v>31.108979210320559</v>
      </c>
      <c r="E14" s="95">
        <v>27.467309578814366</v>
      </c>
      <c r="F14" s="35" t="s">
        <v>37</v>
      </c>
      <c r="G14" s="35" t="s">
        <v>37</v>
      </c>
      <c r="H14" s="35" t="s">
        <v>37</v>
      </c>
      <c r="I14" s="35" t="s">
        <v>37</v>
      </c>
      <c r="J14" s="95">
        <v>8.6232661999594491</v>
      </c>
      <c r="K14" s="95">
        <v>0.42663781273648255</v>
      </c>
      <c r="L14" s="95">
        <v>12.872220119238781</v>
      </c>
      <c r="M14" s="95">
        <v>26.653613630994794</v>
      </c>
      <c r="N14" s="95">
        <v>9.6134928911223305</v>
      </c>
      <c r="O14" s="95">
        <v>0.3870581350830869</v>
      </c>
      <c r="P14" s="95">
        <v>1.0647874743288035</v>
      </c>
      <c r="Q14" s="95">
        <v>0.8774236204540844</v>
      </c>
      <c r="R14" s="277"/>
    </row>
    <row r="15" spans="1:20" ht="12.75" customHeight="1">
      <c r="A15" s="282">
        <v>1993</v>
      </c>
      <c r="B15" s="95">
        <f t="shared" si="0"/>
        <v>70.559428423799829</v>
      </c>
      <c r="C15" s="95">
        <f t="shared" si="1"/>
        <v>71.791364664674177</v>
      </c>
      <c r="D15" s="95">
        <v>27.520116615649755</v>
      </c>
      <c r="E15" s="95">
        <v>26.29694477355363</v>
      </c>
      <c r="F15" s="35" t="s">
        <v>37</v>
      </c>
      <c r="G15" s="35" t="s">
        <v>37</v>
      </c>
      <c r="H15" s="35" t="s">
        <v>37</v>
      </c>
      <c r="I15" s="35" t="s">
        <v>37</v>
      </c>
      <c r="J15" s="95">
        <v>7.1706764569551673</v>
      </c>
      <c r="K15" s="95">
        <v>0.34054000694625081</v>
      </c>
      <c r="L15" s="95">
        <v>11.794004754246368</v>
      </c>
      <c r="M15" s="95">
        <v>25.584011008671652</v>
      </c>
      <c r="N15" s="95">
        <v>8.5554354044482164</v>
      </c>
      <c r="O15" s="95">
        <v>0.37239375793572682</v>
      </c>
      <c r="P15" s="95">
        <v>1.9204549605504113</v>
      </c>
      <c r="Q15" s="95">
        <v>1.9116905617721887</v>
      </c>
      <c r="R15" s="277"/>
    </row>
    <row r="16" spans="1:20" ht="12.75" customHeight="1">
      <c r="A16" s="282">
        <v>1994</v>
      </c>
      <c r="B16" s="95">
        <f t="shared" si="0"/>
        <v>69.383268098168742</v>
      </c>
      <c r="C16" s="95">
        <f t="shared" si="1"/>
        <v>69.587835089077714</v>
      </c>
      <c r="D16" s="95">
        <v>28.33704149054407</v>
      </c>
      <c r="E16" s="95">
        <v>29.281275838021816</v>
      </c>
      <c r="F16" s="35" t="s">
        <v>37</v>
      </c>
      <c r="G16" s="35" t="s">
        <v>37</v>
      </c>
      <c r="H16" s="35" t="s">
        <v>37</v>
      </c>
      <c r="I16" s="35" t="s">
        <v>37</v>
      </c>
      <c r="J16" s="95">
        <v>7.1574368148108816</v>
      </c>
      <c r="K16" s="95">
        <v>0.96838283399467207</v>
      </c>
      <c r="L16" s="95">
        <v>9.1585701751068207</v>
      </c>
      <c r="M16" s="95">
        <v>27.91208196882798</v>
      </c>
      <c r="N16" s="95">
        <v>12.021034500626367</v>
      </c>
      <c r="O16" s="95">
        <v>0.40081103519916655</v>
      </c>
      <c r="P16" s="95">
        <v>2.2796904112871923</v>
      </c>
      <c r="Q16" s="95">
        <v>1.130889072900467</v>
      </c>
      <c r="R16" s="277"/>
    </row>
    <row r="17" spans="1:20" ht="12.75" customHeight="1">
      <c r="A17" s="282">
        <v>1995</v>
      </c>
      <c r="B17" s="95">
        <f t="shared" si="0"/>
        <v>70.81129825212679</v>
      </c>
      <c r="C17" s="95">
        <f t="shared" si="1"/>
        <v>71.159915386267329</v>
      </c>
      <c r="D17" s="95">
        <v>27.565583411072915</v>
      </c>
      <c r="E17" s="95">
        <v>27.366031490222205</v>
      </c>
      <c r="F17" s="35" t="s">
        <v>37</v>
      </c>
      <c r="G17" s="35" t="s">
        <v>37</v>
      </c>
      <c r="H17" s="35" t="s">
        <v>37</v>
      </c>
      <c r="I17" s="35" t="s">
        <v>37</v>
      </c>
      <c r="J17" s="95">
        <v>7.0829485736157851</v>
      </c>
      <c r="K17" s="95">
        <v>0.77362894690811357</v>
      </c>
      <c r="L17" s="95">
        <v>10.807431239655109</v>
      </c>
      <c r="M17" s="95">
        <v>26.111051711476875</v>
      </c>
      <c r="N17" s="95">
        <v>9.6752035978020228</v>
      </c>
      <c r="O17" s="95">
        <v>0.48135083183721405</v>
      </c>
      <c r="P17" s="95">
        <v>1.6231183368002957</v>
      </c>
      <c r="Q17" s="95">
        <v>1.4740531235104735</v>
      </c>
      <c r="R17" s="277"/>
    </row>
    <row r="18" spans="1:20" ht="12.75" customHeight="1">
      <c r="A18" s="282">
        <v>1996</v>
      </c>
      <c r="B18" s="95">
        <f t="shared" si="0"/>
        <v>70.074293829103283</v>
      </c>
      <c r="C18" s="95">
        <f t="shared" si="1"/>
        <v>71.856092952996335</v>
      </c>
      <c r="D18" s="95">
        <v>26.586802356414189</v>
      </c>
      <c r="E18" s="95">
        <v>26.354321426629848</v>
      </c>
      <c r="F18" s="35" t="s">
        <v>37</v>
      </c>
      <c r="G18" s="35" t="s">
        <v>37</v>
      </c>
      <c r="H18" s="35" t="s">
        <v>37</v>
      </c>
      <c r="I18" s="35" t="s">
        <v>37</v>
      </c>
      <c r="J18" s="95">
        <v>7.5610098743317335</v>
      </c>
      <c r="K18" s="95">
        <v>0.5717521581040671</v>
      </c>
      <c r="L18" s="95">
        <v>10.328936867939474</v>
      </c>
      <c r="M18" s="95">
        <v>24.979471151656284</v>
      </c>
      <c r="N18" s="95">
        <v>8.6968556141429847</v>
      </c>
      <c r="O18" s="95">
        <v>0.80309811686949495</v>
      </c>
      <c r="P18" s="95">
        <v>3.338903814482526</v>
      </c>
      <c r="Q18" s="95">
        <v>1.7895856203738223</v>
      </c>
      <c r="R18" s="277"/>
    </row>
    <row r="19" spans="1:20" ht="12.75" customHeight="1">
      <c r="A19" s="282" t="s">
        <v>169</v>
      </c>
      <c r="B19" s="95">
        <f t="shared" si="0"/>
        <v>70.835502678478051</v>
      </c>
      <c r="C19" s="95">
        <f t="shared" si="1"/>
        <v>73.657505651962438</v>
      </c>
      <c r="D19" s="95">
        <v>26.636987220853086</v>
      </c>
      <c r="E19" s="95">
        <v>24.766470952529403</v>
      </c>
      <c r="F19" s="35" t="s">
        <v>37</v>
      </c>
      <c r="G19" s="35" t="s">
        <v>37</v>
      </c>
      <c r="H19" s="35" t="s">
        <v>37</v>
      </c>
      <c r="I19" s="35" t="s">
        <v>37</v>
      </c>
      <c r="J19" s="95">
        <v>7.9562869267306864</v>
      </c>
      <c r="K19" s="95">
        <v>0.876870043468579</v>
      </c>
      <c r="L19" s="95">
        <v>9.3075756658487396</v>
      </c>
      <c r="M19" s="95">
        <v>23.258219586312762</v>
      </c>
      <c r="N19" s="95">
        <v>9.3731246282736596</v>
      </c>
      <c r="O19" s="95">
        <v>0.63138132274806091</v>
      </c>
      <c r="P19" s="95">
        <v>2.5275101006688585</v>
      </c>
      <c r="Q19" s="95">
        <v>1.5760233955081613</v>
      </c>
      <c r="R19" s="277"/>
    </row>
    <row r="20" spans="1:20" ht="12.75" customHeight="1">
      <c r="A20" s="282" t="s">
        <v>170</v>
      </c>
      <c r="B20" s="95">
        <f t="shared" si="0"/>
        <v>63.813891319023099</v>
      </c>
      <c r="C20" s="95">
        <f t="shared" si="1"/>
        <v>63.212036515914136</v>
      </c>
      <c r="D20" s="95">
        <v>33.948099824823949</v>
      </c>
      <c r="E20" s="95">
        <v>35.568477190117328</v>
      </c>
      <c r="F20" s="95">
        <v>20.848311917478068</v>
      </c>
      <c r="G20" s="95">
        <v>16.747175218453648</v>
      </c>
      <c r="H20" s="95">
        <f>D20-F20</f>
        <v>13.099787907345881</v>
      </c>
      <c r="I20" s="95">
        <f>E20-G20</f>
        <v>18.821301971663679</v>
      </c>
      <c r="J20" s="95">
        <v>13.903762274087732</v>
      </c>
      <c r="K20" s="95">
        <v>2.8138376545885304</v>
      </c>
      <c r="L20" s="95">
        <v>13.189812403393569</v>
      </c>
      <c r="M20" s="95">
        <v>32.450891390888884</v>
      </c>
      <c r="N20" s="95">
        <v>6.8545251473426498</v>
      </c>
      <c r="O20" s="95">
        <v>0.30374814463991473</v>
      </c>
      <c r="P20" s="95">
        <v>2.2380088561529541</v>
      </c>
      <c r="Q20" s="95">
        <v>1.2194862939685351</v>
      </c>
      <c r="R20" s="277"/>
    </row>
    <row r="21" spans="1:20" ht="12.75" customHeight="1">
      <c r="A21" s="282">
        <v>1998</v>
      </c>
      <c r="B21" s="95">
        <f t="shared" si="0"/>
        <v>63.680421306472297</v>
      </c>
      <c r="C21" s="95">
        <f t="shared" si="1"/>
        <v>64.12277392604139</v>
      </c>
      <c r="D21" s="95">
        <v>34.420897928285498</v>
      </c>
      <c r="E21" s="95">
        <v>34.26444328413794</v>
      </c>
      <c r="F21" s="95">
        <v>21.014394458993824</v>
      </c>
      <c r="G21" s="95">
        <v>14.850190757250042</v>
      </c>
      <c r="H21" s="95">
        <f t="shared" ref="H21:H35" si="2">D21-F21</f>
        <v>13.406503469291675</v>
      </c>
      <c r="I21" s="95">
        <f t="shared" ref="I21:I35" si="3">E21-G21</f>
        <v>19.4142525268879</v>
      </c>
      <c r="J21" s="95">
        <v>14.083350440916126</v>
      </c>
      <c r="K21" s="95">
        <v>1.9288279059031208</v>
      </c>
      <c r="L21" s="95">
        <v>14.070558053240143</v>
      </c>
      <c r="M21" s="95">
        <v>31.982515104426973</v>
      </c>
      <c r="N21" s="95">
        <v>6.2669894341292274</v>
      </c>
      <c r="O21" s="95">
        <v>0.35310027380784798</v>
      </c>
      <c r="P21" s="95">
        <v>1.8986807652422069</v>
      </c>
      <c r="Q21" s="95">
        <v>1.6127827898206617</v>
      </c>
      <c r="R21" s="277"/>
    </row>
    <row r="22" spans="1:20" ht="12.75" customHeight="1">
      <c r="A22" s="282">
        <v>1999</v>
      </c>
      <c r="B22" s="95">
        <f t="shared" si="0"/>
        <v>61.217141136778672</v>
      </c>
      <c r="C22" s="95">
        <f t="shared" si="1"/>
        <v>61.506112899021097</v>
      </c>
      <c r="D22" s="95">
        <v>37.184179829433646</v>
      </c>
      <c r="E22" s="95">
        <v>37.449338048763749</v>
      </c>
      <c r="F22" s="95">
        <v>21.854171529806127</v>
      </c>
      <c r="G22" s="95">
        <v>18.791172177788173</v>
      </c>
      <c r="H22" s="95">
        <f t="shared" si="2"/>
        <v>15.330008299627519</v>
      </c>
      <c r="I22" s="95">
        <f t="shared" si="3"/>
        <v>18.658165870975576</v>
      </c>
      <c r="J22" s="95">
        <v>15.315845431686522</v>
      </c>
      <c r="K22" s="95">
        <v>3.0734220434865867</v>
      </c>
      <c r="L22" s="95">
        <v>13.271654227961315</v>
      </c>
      <c r="M22" s="95">
        <v>34.00998085322481</v>
      </c>
      <c r="N22" s="95">
        <v>8.5966801697858077</v>
      </c>
      <c r="O22" s="95">
        <v>0.36593515205235155</v>
      </c>
      <c r="P22" s="95">
        <v>1.5986790337876822</v>
      </c>
      <c r="Q22" s="95">
        <v>1.0445490522151504</v>
      </c>
      <c r="R22" s="277"/>
      <c r="T22" s="504"/>
    </row>
    <row r="23" spans="1:20" ht="12.75" customHeight="1">
      <c r="A23" s="282">
        <v>2000</v>
      </c>
      <c r="B23" s="95">
        <f t="shared" si="0"/>
        <v>60.322838592976872</v>
      </c>
      <c r="C23" s="95">
        <f t="shared" si="1"/>
        <v>62.339198093976876</v>
      </c>
      <c r="D23" s="95">
        <v>37.864288854144775</v>
      </c>
      <c r="E23" s="95">
        <v>35.998697583324308</v>
      </c>
      <c r="F23" s="95">
        <v>23.003168711301367</v>
      </c>
      <c r="G23" s="95">
        <v>14.069375737124975</v>
      </c>
      <c r="H23" s="95">
        <f t="shared" si="2"/>
        <v>14.861120142843408</v>
      </c>
      <c r="I23" s="95">
        <f t="shared" si="3"/>
        <v>21.929321846199333</v>
      </c>
      <c r="J23" s="95">
        <v>17.066494047524973</v>
      </c>
      <c r="K23" s="95">
        <v>3.0364374492320665</v>
      </c>
      <c r="L23" s="95">
        <v>12.227191279025655</v>
      </c>
      <c r="M23" s="95">
        <v>32.415147054729751</v>
      </c>
      <c r="N23" s="95">
        <v>8.5706035275941392</v>
      </c>
      <c r="O23" s="95">
        <v>0.54711307936249243</v>
      </c>
      <c r="P23" s="95">
        <v>1.8128725528783556</v>
      </c>
      <c r="Q23" s="95">
        <v>1.6621043226988141</v>
      </c>
      <c r="R23" s="277"/>
      <c r="T23" s="504"/>
    </row>
    <row r="24" spans="1:20" ht="12.75" customHeight="1">
      <c r="A24" s="282">
        <v>2001</v>
      </c>
      <c r="B24" s="95">
        <f t="shared" si="0"/>
        <v>58.85075441063919</v>
      </c>
      <c r="C24" s="95">
        <f t="shared" si="1"/>
        <v>62.387374041470245</v>
      </c>
      <c r="D24" s="95">
        <v>39.354904010179972</v>
      </c>
      <c r="E24" s="95">
        <v>35.915331145406874</v>
      </c>
      <c r="F24" s="95">
        <v>24.373086950800442</v>
      </c>
      <c r="G24" s="95">
        <v>16.416590762843462</v>
      </c>
      <c r="H24" s="95">
        <f t="shared" si="2"/>
        <v>14.98181705937953</v>
      </c>
      <c r="I24" s="95">
        <f t="shared" si="3"/>
        <v>19.498740382563412</v>
      </c>
      <c r="J24" s="95">
        <v>16.69382450598178</v>
      </c>
      <c r="K24" s="95">
        <v>4.4494098299545515</v>
      </c>
      <c r="L24" s="95">
        <v>12.630213058814711</v>
      </c>
      <c r="M24" s="95">
        <v>30.789590246911658</v>
      </c>
      <c r="N24" s="95">
        <v>10.030866445383483</v>
      </c>
      <c r="O24" s="95">
        <v>0.67633106854066571</v>
      </c>
      <c r="P24" s="95">
        <v>1.7943415791808348</v>
      </c>
      <c r="Q24" s="95">
        <v>1.697294813122878</v>
      </c>
      <c r="R24" s="277"/>
      <c r="T24" s="504"/>
    </row>
    <row r="25" spans="1:20" ht="12.75" customHeight="1">
      <c r="A25" s="282">
        <v>2002</v>
      </c>
      <c r="B25" s="95">
        <f t="shared" si="0"/>
        <v>64.161700526974045</v>
      </c>
      <c r="C25" s="95">
        <f t="shared" si="1"/>
        <v>63.874046216796721</v>
      </c>
      <c r="D25" s="95">
        <v>34.503968090897871</v>
      </c>
      <c r="E25" s="95">
        <v>34.953166671477753</v>
      </c>
      <c r="F25" s="95">
        <v>22.335647217139591</v>
      </c>
      <c r="G25" s="95">
        <v>16.058756557214416</v>
      </c>
      <c r="H25" s="95">
        <f t="shared" si="2"/>
        <v>12.16832087375828</v>
      </c>
      <c r="I25" s="95">
        <f t="shared" si="3"/>
        <v>18.894410114263337</v>
      </c>
      <c r="J25" s="95">
        <v>15.076357124683481</v>
      </c>
      <c r="K25" s="95">
        <v>4.2644143391639027</v>
      </c>
      <c r="L25" s="95">
        <v>9.5280386573017406</v>
      </c>
      <c r="M25" s="95">
        <v>29.789011943050141</v>
      </c>
      <c r="N25" s="95">
        <v>9.8995723089126457</v>
      </c>
      <c r="O25" s="95">
        <v>0.89974038926370414</v>
      </c>
      <c r="P25" s="95">
        <v>1.33433138212808</v>
      </c>
      <c r="Q25" s="95">
        <v>1.1727871117255229</v>
      </c>
      <c r="R25" s="277"/>
      <c r="T25" s="504"/>
    </row>
    <row r="26" spans="1:20" ht="12.75" customHeight="1">
      <c r="A26" s="282">
        <v>2003</v>
      </c>
      <c r="B26" s="95">
        <f t="shared" si="0"/>
        <v>67.905017062649875</v>
      </c>
      <c r="C26" s="95">
        <f t="shared" si="1"/>
        <v>67.410744446704115</v>
      </c>
      <c r="D26" s="95">
        <v>30.782725839305805</v>
      </c>
      <c r="E26" s="95">
        <v>31.318441076586751</v>
      </c>
      <c r="F26" s="95">
        <v>19.845531326046423</v>
      </c>
      <c r="G26" s="95">
        <v>14.596184682233329</v>
      </c>
      <c r="H26" s="95">
        <f t="shared" si="2"/>
        <v>10.937194513259382</v>
      </c>
      <c r="I26" s="95">
        <f t="shared" si="3"/>
        <v>16.722256394353423</v>
      </c>
      <c r="J26" s="95">
        <v>12.308019923575371</v>
      </c>
      <c r="K26" s="95">
        <v>4.8670359505973826</v>
      </c>
      <c r="L26" s="95">
        <v>6.9297847716683822</v>
      </c>
      <c r="M26" s="95">
        <v>25.326519627891098</v>
      </c>
      <c r="N26" s="95">
        <v>11.544921144062053</v>
      </c>
      <c r="O26" s="95">
        <v>1.1248854980982694</v>
      </c>
      <c r="P26" s="95">
        <v>1.3122570980443169</v>
      </c>
      <c r="Q26" s="95">
        <v>1.2708144767091292</v>
      </c>
      <c r="R26" s="277"/>
      <c r="T26" s="504"/>
    </row>
    <row r="27" spans="1:20" ht="12.75" customHeight="1">
      <c r="A27" s="282">
        <v>2004</v>
      </c>
      <c r="B27" s="95">
        <f t="shared" si="0"/>
        <v>71.47284567665028</v>
      </c>
      <c r="C27" s="95">
        <f t="shared" si="1"/>
        <v>68.686268809518367</v>
      </c>
      <c r="D27" s="95">
        <v>27.291233273071931</v>
      </c>
      <c r="E27" s="95">
        <v>30.492380987831851</v>
      </c>
      <c r="F27" s="95">
        <v>17.397719188924977</v>
      </c>
      <c r="G27" s="95">
        <v>14.292776165889515</v>
      </c>
      <c r="H27" s="95">
        <f t="shared" si="2"/>
        <v>9.893514084146954</v>
      </c>
      <c r="I27" s="95">
        <f t="shared" si="3"/>
        <v>16.199604821942337</v>
      </c>
      <c r="J27" s="95">
        <v>11.355012949686476</v>
      </c>
      <c r="K27" s="95">
        <v>6.1771110258189923</v>
      </c>
      <c r="L27" s="95">
        <v>6.7061015913785837</v>
      </c>
      <c r="M27" s="95">
        <v>22.975240876574844</v>
      </c>
      <c r="N27" s="95">
        <v>9.2301187320068721</v>
      </c>
      <c r="O27" s="95">
        <v>1.3400290854380164</v>
      </c>
      <c r="P27" s="95">
        <v>1.235921050277792</v>
      </c>
      <c r="Q27" s="95">
        <v>0.82135020264978953</v>
      </c>
      <c r="R27" s="277"/>
      <c r="T27" s="504"/>
    </row>
    <row r="28" spans="1:20" ht="12.75" customHeight="1">
      <c r="A28" s="282">
        <v>2005</v>
      </c>
      <c r="B28" s="95">
        <f t="shared" si="0"/>
        <v>70.828653095282846</v>
      </c>
      <c r="C28" s="95">
        <f t="shared" si="1"/>
        <v>68.110991920653305</v>
      </c>
      <c r="D28" s="95">
        <v>28.464536579326904</v>
      </c>
      <c r="E28" s="95">
        <v>30.910610168054106</v>
      </c>
      <c r="F28" s="95">
        <v>17.3448829080263</v>
      </c>
      <c r="G28" s="95">
        <v>13.664484225572766</v>
      </c>
      <c r="H28" s="95">
        <f t="shared" si="2"/>
        <v>11.119653671300604</v>
      </c>
      <c r="I28" s="95">
        <f t="shared" si="3"/>
        <v>17.246125942481342</v>
      </c>
      <c r="J28" s="95">
        <v>11.122860788158357</v>
      </c>
      <c r="K28" s="95">
        <v>4.6169291212701138</v>
      </c>
      <c r="L28" s="95">
        <v>7.9216758439585284</v>
      </c>
      <c r="M28" s="95">
        <v>24.96912323885898</v>
      </c>
      <c r="N28" s="95">
        <v>9.4199999472100178</v>
      </c>
      <c r="O28" s="95">
        <v>1.3245578079250109</v>
      </c>
      <c r="P28" s="95">
        <v>0.7068103253902448</v>
      </c>
      <c r="Q28" s="95">
        <v>0.97839791129259635</v>
      </c>
      <c r="R28" s="277"/>
      <c r="T28" s="504"/>
    </row>
    <row r="29" spans="1:20" ht="12.75" customHeight="1">
      <c r="A29" s="282">
        <v>2006</v>
      </c>
      <c r="B29" s="95">
        <f t="shared" si="0"/>
        <v>71.508700662890647</v>
      </c>
      <c r="C29" s="95">
        <f t="shared" si="1"/>
        <v>71.161952572787484</v>
      </c>
      <c r="D29" s="95">
        <v>27.471040024931522</v>
      </c>
      <c r="E29" s="95">
        <v>28.203814282369972</v>
      </c>
      <c r="F29" s="95">
        <v>17.130069341973204</v>
      </c>
      <c r="G29" s="95">
        <v>11.85417279273592</v>
      </c>
      <c r="H29" s="95">
        <f t="shared" si="2"/>
        <v>10.340970682958318</v>
      </c>
      <c r="I29" s="95">
        <f t="shared" si="3"/>
        <v>16.349641489634053</v>
      </c>
      <c r="J29" s="95">
        <v>11.908515433564508</v>
      </c>
      <c r="K29" s="95">
        <v>5.4267025147695884</v>
      </c>
      <c r="L29" s="95">
        <v>7.5524305553221609</v>
      </c>
      <c r="M29" s="95">
        <v>21.266674023961858</v>
      </c>
      <c r="N29" s="95">
        <v>8.0100940360448512</v>
      </c>
      <c r="O29" s="95">
        <v>1.5104377436385275</v>
      </c>
      <c r="P29" s="95">
        <v>1.0202593121778376</v>
      </c>
      <c r="Q29" s="95">
        <v>0.63423314484254412</v>
      </c>
      <c r="R29" s="277"/>
    </row>
    <row r="30" spans="1:20" ht="12.75" customHeight="1">
      <c r="A30" s="282">
        <v>2007</v>
      </c>
      <c r="B30" s="95">
        <f t="shared" si="0"/>
        <v>73.941922262736355</v>
      </c>
      <c r="C30" s="95">
        <f t="shared" si="1"/>
        <v>69.370002401794892</v>
      </c>
      <c r="D30" s="95">
        <v>24.965502260775434</v>
      </c>
      <c r="E30" s="95">
        <v>29.941407452099817</v>
      </c>
      <c r="F30" s="95">
        <v>13.932011699757089</v>
      </c>
      <c r="G30" s="95">
        <v>11.267486855130912</v>
      </c>
      <c r="H30" s="95">
        <f t="shared" si="2"/>
        <v>11.033490561018345</v>
      </c>
      <c r="I30" s="95">
        <f t="shared" si="3"/>
        <v>18.673920596968905</v>
      </c>
      <c r="J30" s="95">
        <v>11.665328554528331</v>
      </c>
      <c r="K30" s="95">
        <v>3.8530715628033869</v>
      </c>
      <c r="L30" s="95">
        <v>8.2508030306032847</v>
      </c>
      <c r="M30" s="95">
        <v>25.392056509549505</v>
      </c>
      <c r="N30" s="95">
        <v>5.049370675643817</v>
      </c>
      <c r="O30" s="95">
        <v>0.69627937974692622</v>
      </c>
      <c r="P30" s="95">
        <v>1.0925754764882056</v>
      </c>
      <c r="Q30" s="95">
        <v>0.68859014610529556</v>
      </c>
      <c r="R30" s="277"/>
    </row>
    <row r="31" spans="1:20" ht="12.75" customHeight="1">
      <c r="A31" s="282">
        <v>2008</v>
      </c>
      <c r="B31" s="95">
        <f t="shared" si="0"/>
        <v>71.809057498998868</v>
      </c>
      <c r="C31" s="95">
        <f t="shared" si="1"/>
        <v>70.670327771310198</v>
      </c>
      <c r="D31" s="95">
        <v>27.180670456447423</v>
      </c>
      <c r="E31" s="95">
        <v>28.449175180549155</v>
      </c>
      <c r="F31" s="95">
        <v>14.172529427735114</v>
      </c>
      <c r="G31" s="95">
        <v>11.915788923367261</v>
      </c>
      <c r="H31" s="95">
        <f t="shared" si="2"/>
        <v>13.008141028712309</v>
      </c>
      <c r="I31" s="95">
        <f t="shared" si="3"/>
        <v>16.533386257181895</v>
      </c>
      <c r="J31" s="95">
        <v>10.570993187942033</v>
      </c>
      <c r="K31" s="95">
        <v>3.350184872230491</v>
      </c>
      <c r="L31" s="95">
        <v>10.90414292970164</v>
      </c>
      <c r="M31" s="95">
        <v>24.597007382470647</v>
      </c>
      <c r="N31" s="95">
        <v>5.7055343388037532</v>
      </c>
      <c r="O31" s="95">
        <v>0.50198292584801874</v>
      </c>
      <c r="P31" s="95">
        <v>1.0102720445537126</v>
      </c>
      <c r="Q31" s="95">
        <v>0.88049704814065055</v>
      </c>
      <c r="R31" s="277"/>
    </row>
    <row r="32" spans="1:20" ht="12.75" customHeight="1">
      <c r="A32" s="282">
        <v>2009</v>
      </c>
      <c r="B32" s="95">
        <f t="shared" si="0"/>
        <v>70.960577426137036</v>
      </c>
      <c r="C32" s="95">
        <f t="shared" si="1"/>
        <v>68.407024272060937</v>
      </c>
      <c r="D32" s="95">
        <v>27.925600202013392</v>
      </c>
      <c r="E32" s="95">
        <v>30.644987830841725</v>
      </c>
      <c r="F32" s="95">
        <v>15.811073304688655</v>
      </c>
      <c r="G32" s="95">
        <v>12.424858611084282</v>
      </c>
      <c r="H32" s="95">
        <f t="shared" si="2"/>
        <v>12.114526897324737</v>
      </c>
      <c r="I32" s="95">
        <f t="shared" si="3"/>
        <v>18.220129219757442</v>
      </c>
      <c r="J32" s="95">
        <v>10.992251082243412</v>
      </c>
      <c r="K32" s="95">
        <v>3.6381400417469427</v>
      </c>
      <c r="L32" s="95">
        <v>12.220900583189765</v>
      </c>
      <c r="M32" s="95">
        <v>26.555343974169787</v>
      </c>
      <c r="N32" s="95">
        <v>4.7124485365802169</v>
      </c>
      <c r="O32" s="95">
        <v>0.4515038149249932</v>
      </c>
      <c r="P32" s="95">
        <v>1.113822371849571</v>
      </c>
      <c r="Q32" s="95">
        <v>0.94798789709733644</v>
      </c>
      <c r="R32" s="277"/>
    </row>
    <row r="33" spans="1:20" ht="12.75" customHeight="1">
      <c r="A33" s="282">
        <v>2010</v>
      </c>
      <c r="B33" s="95">
        <f t="shared" si="0"/>
        <v>72.687319609535251</v>
      </c>
      <c r="C33" s="95">
        <f t="shared" si="1"/>
        <v>70.779881155147166</v>
      </c>
      <c r="D33" s="95">
        <v>26.29521755049484</v>
      </c>
      <c r="E33" s="95">
        <v>28.709272418757127</v>
      </c>
      <c r="F33" s="95">
        <v>15.445023511014853</v>
      </c>
      <c r="G33" s="95">
        <v>12.944039812403307</v>
      </c>
      <c r="H33" s="95">
        <f t="shared" si="2"/>
        <v>10.850194039479987</v>
      </c>
      <c r="I33" s="95">
        <f t="shared" si="3"/>
        <v>15.76523260635382</v>
      </c>
      <c r="J33" s="95">
        <v>11.118527848414415</v>
      </c>
      <c r="K33" s="95">
        <v>3.4640898357856944</v>
      </c>
      <c r="L33" s="95">
        <v>10.128517368562113</v>
      </c>
      <c r="M33" s="95">
        <v>24.996866104744406</v>
      </c>
      <c r="N33" s="95">
        <v>5.0481723335183109</v>
      </c>
      <c r="O33" s="95">
        <v>0.24831647822702771</v>
      </c>
      <c r="P33" s="95">
        <v>1.0174628399699117</v>
      </c>
      <c r="Q33" s="95">
        <v>0.51084642609571362</v>
      </c>
      <c r="R33" s="277"/>
    </row>
    <row r="34" spans="1:20" ht="12.75" customHeight="1">
      <c r="A34" s="282">
        <v>2011</v>
      </c>
      <c r="B34" s="95">
        <f t="shared" si="0"/>
        <v>75.738958329760308</v>
      </c>
      <c r="C34" s="95">
        <f t="shared" si="1"/>
        <v>72.166490520910415</v>
      </c>
      <c r="D34" s="95">
        <v>23.197358677066916</v>
      </c>
      <c r="E34" s="95">
        <v>26.890498384056038</v>
      </c>
      <c r="F34" s="95">
        <v>12.102307432879547</v>
      </c>
      <c r="G34" s="95">
        <v>11.790252338712905</v>
      </c>
      <c r="H34" s="95">
        <f t="shared" si="2"/>
        <v>11.095051244187369</v>
      </c>
      <c r="I34" s="95">
        <f t="shared" si="3"/>
        <v>15.100246045343132</v>
      </c>
      <c r="J34" s="95">
        <v>8.3649659974085537</v>
      </c>
      <c r="K34" s="95">
        <v>2.8076599551510983</v>
      </c>
      <c r="L34" s="95">
        <v>10.632241746648111</v>
      </c>
      <c r="M34" s="95">
        <v>23.420377157702255</v>
      </c>
      <c r="N34" s="95">
        <v>4.2001509330102511</v>
      </c>
      <c r="O34" s="95">
        <v>0.66246127120268417</v>
      </c>
      <c r="P34" s="95">
        <v>1.0636829931727738</v>
      </c>
      <c r="Q34" s="95">
        <v>0.94301109503354874</v>
      </c>
      <c r="R34" s="277"/>
    </row>
    <row r="35" spans="1:20" ht="12.75" customHeight="1">
      <c r="A35" s="282" t="s">
        <v>92</v>
      </c>
      <c r="B35" s="95">
        <f t="shared" si="0"/>
        <v>75.909478111596286</v>
      </c>
      <c r="C35" s="95">
        <f t="shared" si="1"/>
        <v>75.981952889016227</v>
      </c>
      <c r="D35" s="95">
        <v>22.809202497338774</v>
      </c>
      <c r="E35" s="95">
        <v>23.76601267109589</v>
      </c>
      <c r="F35" s="95">
        <v>12.288166216293273</v>
      </c>
      <c r="G35" s="95">
        <v>9.1864965807912764</v>
      </c>
      <c r="H35" s="95">
        <f t="shared" si="2"/>
        <v>10.5210362810455</v>
      </c>
      <c r="I35" s="95">
        <f t="shared" si="3"/>
        <v>14.579516090304613</v>
      </c>
      <c r="J35" s="95">
        <v>8.3669762059701451</v>
      </c>
      <c r="K35" s="95">
        <v>1.9127170016760577</v>
      </c>
      <c r="L35" s="95">
        <v>9.0666089324692383</v>
      </c>
      <c r="M35" s="95">
        <v>21.632705682784419</v>
      </c>
      <c r="N35" s="95">
        <v>5.3756173588993921</v>
      </c>
      <c r="O35" s="95">
        <v>0.22058998663541401</v>
      </c>
      <c r="P35" s="95">
        <v>1.2813193910649339</v>
      </c>
      <c r="Q35" s="95">
        <v>0.25203443988788665</v>
      </c>
      <c r="S35" s="304"/>
    </row>
    <row r="36" spans="1:20" ht="12.75" customHeight="1">
      <c r="A36" s="282" t="s">
        <v>93</v>
      </c>
      <c r="B36" s="95">
        <v>78.331071288851902</v>
      </c>
      <c r="C36" s="95">
        <v>79.244376073072857</v>
      </c>
      <c r="D36" s="95">
        <v>18.264112666998543</v>
      </c>
      <c r="E36" s="95">
        <v>18.194412100401635</v>
      </c>
      <c r="F36" s="95">
        <v>10.385848962643768</v>
      </c>
      <c r="G36" s="95">
        <v>6.5152811011758693</v>
      </c>
      <c r="H36" s="95">
        <v>7.8782637043547723</v>
      </c>
      <c r="I36" s="95">
        <v>11.679130999225768</v>
      </c>
      <c r="J36" s="95">
        <v>6.1052205039309939</v>
      </c>
      <c r="K36" s="95">
        <v>1.6149713643577115</v>
      </c>
      <c r="L36" s="95">
        <v>7.2352579829646588</v>
      </c>
      <c r="M36" s="95">
        <v>16.333136876698674</v>
      </c>
      <c r="N36" s="95">
        <v>4.9236341801029475</v>
      </c>
      <c r="O36" s="95">
        <v>0.24630385934529325</v>
      </c>
      <c r="P36" s="95">
        <v>3.4048160441491393</v>
      </c>
      <c r="Q36" s="95">
        <v>2.56121182652232</v>
      </c>
      <c r="S36" s="173"/>
      <c r="T36" s="173"/>
    </row>
    <row r="37" spans="1:20" ht="12.75" customHeight="1">
      <c r="A37" s="433">
        <v>2013</v>
      </c>
      <c r="B37" s="95">
        <v>80.403834593376132</v>
      </c>
      <c r="C37" s="95">
        <v>79.610268736231205</v>
      </c>
      <c r="D37" s="95">
        <v>15.52403809661012</v>
      </c>
      <c r="E37" s="95">
        <v>16.859081685454079</v>
      </c>
      <c r="F37" s="95">
        <v>8.1411439553060205</v>
      </c>
      <c r="G37" s="95">
        <v>5.8252523113532257</v>
      </c>
      <c r="H37" s="95">
        <v>7.3828941413041003</v>
      </c>
      <c r="I37" s="95">
        <v>11.033829374100854</v>
      </c>
      <c r="J37" s="95">
        <v>5.2370105349640639</v>
      </c>
      <c r="K37" s="95">
        <v>1.2668647595314528</v>
      </c>
      <c r="L37" s="95">
        <v>6.1112605449438533</v>
      </c>
      <c r="M37" s="95">
        <v>14.993873570869345</v>
      </c>
      <c r="N37" s="95">
        <v>4.1757670167022152</v>
      </c>
      <c r="O37" s="95">
        <v>0.59834335505336256</v>
      </c>
      <c r="P37" s="95">
        <v>4.0721273100130819</v>
      </c>
      <c r="Q37" s="95">
        <v>3.5306495783145646</v>
      </c>
      <c r="S37" s="173"/>
      <c r="T37" s="173"/>
    </row>
    <row r="38" spans="1:20" ht="12.75" customHeight="1">
      <c r="A38" s="433">
        <v>2014</v>
      </c>
      <c r="B38" s="95">
        <v>82.377374237401767</v>
      </c>
      <c r="C38" s="95">
        <v>80.683880400873392</v>
      </c>
      <c r="D38" s="95">
        <v>14.683722793072603</v>
      </c>
      <c r="E38" s="95">
        <v>17.366444169091551</v>
      </c>
      <c r="F38" s="95">
        <v>8.2459754187991621</v>
      </c>
      <c r="G38" s="95">
        <v>6.7064271666674387</v>
      </c>
      <c r="H38" s="95">
        <v>6.4377473742734406</v>
      </c>
      <c r="I38" s="95">
        <v>10.660017002424114</v>
      </c>
      <c r="J38" s="95">
        <v>5.2535260029768303</v>
      </c>
      <c r="K38" s="95">
        <v>2.0670343382992424</v>
      </c>
      <c r="L38" s="95">
        <v>6.024196399091533</v>
      </c>
      <c r="M38" s="95">
        <v>14.774080811440079</v>
      </c>
      <c r="N38" s="95">
        <v>3.4060003910042465</v>
      </c>
      <c r="O38" s="95">
        <v>0.52532901935219956</v>
      </c>
      <c r="P38" s="95">
        <v>2.9389029695292908</v>
      </c>
      <c r="Q38" s="95">
        <v>1.9496754300351022</v>
      </c>
      <c r="S38" s="173"/>
      <c r="T38" s="173"/>
    </row>
    <row r="39" spans="1:20">
      <c r="A39" s="626">
        <v>2015</v>
      </c>
      <c r="B39" s="95">
        <v>81.14671025252656</v>
      </c>
      <c r="C39" s="95">
        <v>82.165839935587698</v>
      </c>
      <c r="D39" s="95">
        <v>14.448598486875268</v>
      </c>
      <c r="E39" s="95">
        <v>14.600227216364285</v>
      </c>
      <c r="F39" s="95">
        <v>8.6099311197903496</v>
      </c>
      <c r="G39" s="95">
        <v>5.3366636716201468</v>
      </c>
      <c r="H39" s="95">
        <v>5.8386673670849181</v>
      </c>
      <c r="I39" s="95">
        <v>9.2635635447441391</v>
      </c>
      <c r="J39" s="95">
        <v>4.317528576900056</v>
      </c>
      <c r="K39" s="95">
        <v>1.3032066018731625</v>
      </c>
      <c r="L39" s="95">
        <v>4.9497772473054091</v>
      </c>
      <c r="M39" s="95">
        <v>13.063361499915892</v>
      </c>
      <c r="N39" s="95">
        <v>5.1812926626698115</v>
      </c>
      <c r="O39" s="95">
        <v>0.23365911457525587</v>
      </c>
      <c r="P39" s="95">
        <v>4.4046912605983843</v>
      </c>
      <c r="Q39" s="95">
        <v>3.2339328480465799</v>
      </c>
      <c r="S39" s="173"/>
      <c r="T39" s="173"/>
    </row>
    <row r="40" spans="1:20">
      <c r="A40" s="499">
        <v>2016</v>
      </c>
      <c r="B40" s="95">
        <v>84.162056980331897</v>
      </c>
      <c r="C40" s="95">
        <v>85.296751484619193</v>
      </c>
      <c r="D40" s="95">
        <v>12.6545053852505</v>
      </c>
      <c r="E40" s="95">
        <v>12.8114601026037</v>
      </c>
      <c r="F40" s="95">
        <v>6.8079138284969698</v>
      </c>
      <c r="G40" s="95">
        <v>4.4438098100765702</v>
      </c>
      <c r="H40" s="95">
        <v>5.84659155675355</v>
      </c>
      <c r="I40" s="95">
        <v>8.3676502925270597</v>
      </c>
      <c r="J40" s="95">
        <v>3.5</v>
      </c>
      <c r="K40" s="95">
        <v>0.9</v>
      </c>
      <c r="L40" s="95">
        <v>3.9878699036914802</v>
      </c>
      <c r="M40" s="95">
        <v>11.459212485974399</v>
      </c>
      <c r="N40" s="95">
        <v>5.2010742018735598</v>
      </c>
      <c r="O40" s="95">
        <v>0.46368856347625298</v>
      </c>
      <c r="P40" s="95">
        <v>3.1834376344176198</v>
      </c>
      <c r="Q40" s="95">
        <v>1.89178841277716</v>
      </c>
      <c r="S40" s="173"/>
      <c r="T40" s="173"/>
    </row>
    <row r="41" spans="1:20" ht="6" customHeight="1">
      <c r="A41" s="297"/>
      <c r="B41" s="263"/>
      <c r="C41" s="263"/>
      <c r="D41" s="263"/>
      <c r="E41" s="263"/>
      <c r="F41" s="263"/>
      <c r="G41" s="263"/>
      <c r="H41" s="263"/>
      <c r="I41" s="263"/>
      <c r="J41" s="263"/>
      <c r="K41" s="263"/>
      <c r="L41" s="263"/>
      <c r="M41" s="263"/>
      <c r="N41" s="263"/>
      <c r="O41" s="263"/>
      <c r="P41" s="263"/>
      <c r="Q41" s="263"/>
    </row>
    <row r="42" spans="1:20" s="92" customFormat="1" ht="30" customHeight="1">
      <c r="A42" s="867" t="s">
        <v>265</v>
      </c>
      <c r="B42" s="867"/>
      <c r="C42" s="867"/>
      <c r="D42" s="823"/>
      <c r="E42" s="823"/>
      <c r="F42" s="823"/>
      <c r="G42" s="823"/>
      <c r="H42" s="823"/>
      <c r="I42" s="823"/>
      <c r="J42" s="823"/>
      <c r="K42" s="823"/>
      <c r="L42" s="823"/>
      <c r="M42" s="823"/>
      <c r="N42" s="823"/>
      <c r="O42" s="823"/>
      <c r="P42" s="823"/>
      <c r="Q42" s="823"/>
    </row>
    <row r="43" spans="1:20" s="42" customFormat="1" ht="12.75" customHeight="1">
      <c r="A43" s="801" t="s">
        <v>347</v>
      </c>
      <c r="B43" s="801"/>
      <c r="C43" s="801"/>
      <c r="D43" s="801"/>
      <c r="E43" s="801"/>
      <c r="F43" s="801"/>
      <c r="G43" s="801"/>
      <c r="H43" s="801"/>
      <c r="I43" s="801"/>
      <c r="J43" s="801"/>
      <c r="K43" s="801"/>
      <c r="L43" s="801"/>
      <c r="M43" s="801"/>
      <c r="N43" s="801"/>
      <c r="O43" s="801"/>
      <c r="P43" s="801"/>
      <c r="Q43" s="801"/>
    </row>
    <row r="44" spans="1:20" s="42" customFormat="1" ht="6" customHeight="1">
      <c r="A44" s="281" t="s">
        <v>40</v>
      </c>
      <c r="D44" s="279"/>
      <c r="E44" s="279"/>
      <c r="F44" s="425"/>
      <c r="G44" s="425"/>
      <c r="H44" s="425"/>
      <c r="I44" s="425"/>
      <c r="J44" s="279"/>
      <c r="K44" s="279"/>
      <c r="L44" s="279"/>
      <c r="M44" s="279"/>
      <c r="N44" s="279"/>
      <c r="O44" s="279"/>
    </row>
    <row r="45" spans="1:20" s="42" customFormat="1" ht="12.75" customHeight="1">
      <c r="A45" s="801" t="s">
        <v>200</v>
      </c>
      <c r="B45" s="801"/>
      <c r="C45" s="801"/>
      <c r="D45" s="801"/>
      <c r="E45" s="801"/>
      <c r="F45" s="801"/>
      <c r="G45" s="801"/>
      <c r="H45" s="801"/>
      <c r="I45" s="801"/>
      <c r="J45" s="801"/>
      <c r="K45" s="801"/>
      <c r="L45" s="801"/>
      <c r="M45" s="801"/>
      <c r="N45" s="801"/>
      <c r="O45" s="801"/>
      <c r="P45" s="801"/>
      <c r="Q45" s="801"/>
    </row>
    <row r="47" spans="1:20">
      <c r="C47" s="635"/>
      <c r="E47" s="635"/>
      <c r="G47" s="635"/>
      <c r="I47" s="635"/>
      <c r="M47" s="635"/>
      <c r="O47" s="635"/>
      <c r="Q47" s="635"/>
    </row>
    <row r="48" spans="1:20" ht="12.75" customHeight="1"/>
    <row r="53" ht="12.75" customHeight="1"/>
  </sheetData>
  <mergeCells count="13">
    <mergeCell ref="K1:N1"/>
    <mergeCell ref="A42:Q42"/>
    <mergeCell ref="H3:I3"/>
    <mergeCell ref="A45:Q45"/>
    <mergeCell ref="A2:Q2"/>
    <mergeCell ref="B3:C3"/>
    <mergeCell ref="D3:E3"/>
    <mergeCell ref="J3:K3"/>
    <mergeCell ref="L3:M3"/>
    <mergeCell ref="N3:O3"/>
    <mergeCell ref="F3:G3"/>
    <mergeCell ref="P3:Q3"/>
    <mergeCell ref="A43:Q4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6"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29"/>
  <sheetViews>
    <sheetView workbookViewId="0">
      <pane ySplit="4" topLeftCell="A5" activePane="bottomLeft" state="frozen"/>
      <selection activeCell="A17" sqref="A17:XFD18"/>
      <selection pane="bottomLeft" activeCell="D29" sqref="D29"/>
    </sheetView>
  </sheetViews>
  <sheetFormatPr defaultColWidth="9.140625" defaultRowHeight="12.75"/>
  <cols>
    <col min="1" max="17" width="6.7109375" style="20" customWidth="1"/>
    <col min="18" max="16384" width="9.140625" style="20"/>
  </cols>
  <sheetData>
    <row r="1" spans="1:17" s="94" customFormat="1" ht="30" customHeight="1">
      <c r="A1" s="142"/>
      <c r="B1" s="142"/>
      <c r="C1" s="142"/>
      <c r="D1" s="286"/>
      <c r="E1" s="286"/>
      <c r="F1" s="427"/>
      <c r="G1" s="427"/>
      <c r="H1" s="427"/>
      <c r="I1" s="427"/>
      <c r="J1" s="286"/>
      <c r="K1" s="774" t="s">
        <v>354</v>
      </c>
      <c r="L1" s="775"/>
      <c r="M1" s="775"/>
      <c r="N1" s="817"/>
      <c r="O1" s="286"/>
    </row>
    <row r="2" spans="1:17" s="284" customFormat="1" ht="15" customHeight="1">
      <c r="A2" s="859" t="s">
        <v>467</v>
      </c>
      <c r="B2" s="859"/>
      <c r="C2" s="859"/>
      <c r="D2" s="859"/>
      <c r="E2" s="859"/>
      <c r="F2" s="784"/>
      <c r="G2" s="784"/>
      <c r="H2" s="784"/>
      <c r="I2" s="784"/>
      <c r="J2" s="859"/>
      <c r="K2" s="859"/>
      <c r="L2" s="859"/>
      <c r="M2" s="859"/>
      <c r="N2" s="859"/>
      <c r="O2" s="859"/>
      <c r="P2" s="859"/>
      <c r="Q2" s="859"/>
    </row>
    <row r="3" spans="1:17" ht="54.95" customHeight="1">
      <c r="B3" s="779" t="s">
        <v>305</v>
      </c>
      <c r="C3" s="858"/>
      <c r="D3" s="779" t="s">
        <v>285</v>
      </c>
      <c r="E3" s="835"/>
      <c r="F3" s="779" t="s">
        <v>317</v>
      </c>
      <c r="G3" s="835"/>
      <c r="H3" s="779" t="s">
        <v>346</v>
      </c>
      <c r="I3" s="835"/>
      <c r="J3" s="779" t="s">
        <v>306</v>
      </c>
      <c r="K3" s="835"/>
      <c r="L3" s="779" t="s">
        <v>318</v>
      </c>
      <c r="M3" s="835"/>
      <c r="N3" s="779" t="s">
        <v>319</v>
      </c>
      <c r="O3" s="835"/>
      <c r="P3" s="779" t="s">
        <v>36</v>
      </c>
      <c r="Q3" s="779"/>
    </row>
    <row r="4" spans="1:17" ht="15" customHeight="1">
      <c r="A4" s="131" t="s">
        <v>40</v>
      </c>
      <c r="B4" s="20" t="s">
        <v>29</v>
      </c>
      <c r="C4" s="20" t="s">
        <v>30</v>
      </c>
      <c r="D4" s="20" t="s">
        <v>29</v>
      </c>
      <c r="E4" s="20" t="s">
        <v>30</v>
      </c>
      <c r="F4" s="20" t="s">
        <v>29</v>
      </c>
      <c r="G4" s="20" t="s">
        <v>30</v>
      </c>
      <c r="H4" s="20" t="s">
        <v>29</v>
      </c>
      <c r="I4" s="20" t="s">
        <v>30</v>
      </c>
      <c r="J4" s="20" t="s">
        <v>29</v>
      </c>
      <c r="K4" s="20" t="s">
        <v>30</v>
      </c>
      <c r="L4" s="20" t="s">
        <v>29</v>
      </c>
      <c r="M4" s="20" t="s">
        <v>30</v>
      </c>
      <c r="N4" s="20" t="s">
        <v>29</v>
      </c>
      <c r="O4" s="20" t="s">
        <v>30</v>
      </c>
      <c r="P4" s="20" t="s">
        <v>29</v>
      </c>
      <c r="Q4" s="20" t="s">
        <v>30</v>
      </c>
    </row>
    <row r="5" spans="1:17" ht="6" customHeight="1">
      <c r="A5" s="297"/>
      <c r="B5" s="297"/>
      <c r="C5" s="297"/>
      <c r="D5" s="322"/>
      <c r="E5" s="322"/>
      <c r="F5" s="322"/>
      <c r="G5" s="322"/>
      <c r="H5" s="263"/>
      <c r="I5" s="263"/>
      <c r="J5" s="322"/>
      <c r="K5" s="322"/>
      <c r="L5" s="322"/>
      <c r="M5" s="322"/>
      <c r="N5" s="322"/>
      <c r="O5" s="322"/>
      <c r="P5" s="322"/>
      <c r="Q5" s="322"/>
    </row>
    <row r="6" spans="1:17" ht="12.75" customHeight="1">
      <c r="A6" s="371">
        <v>2004</v>
      </c>
      <c r="B6" s="96">
        <f t="shared" ref="B6:B14" si="0">100-(D6+P6)</f>
        <v>58.189789918861059</v>
      </c>
      <c r="C6" s="96">
        <f t="shared" ref="C6:C14" si="1">100-(E6+Q6)</f>
        <v>60.497138498143727</v>
      </c>
      <c r="D6" s="95">
        <v>41.403427750208316</v>
      </c>
      <c r="E6" s="95">
        <v>39.238401558210462</v>
      </c>
      <c r="F6" s="95">
        <v>27.585287432853157</v>
      </c>
      <c r="G6" s="95">
        <v>19.508567157836893</v>
      </c>
      <c r="H6" s="95">
        <f t="shared" ref="H6:H14" si="2">D6-F6</f>
        <v>13.818140317355159</v>
      </c>
      <c r="I6" s="95">
        <f t="shared" ref="I6:I14" si="3">E6-G6</f>
        <v>19.729834400373569</v>
      </c>
      <c r="J6" s="95">
        <v>17.678499924310501</v>
      </c>
      <c r="K6" s="95">
        <v>6.6388562135162292</v>
      </c>
      <c r="L6" s="95">
        <v>12.837285928594474</v>
      </c>
      <c r="M6" s="95">
        <v>30.600832137252759</v>
      </c>
      <c r="N6" s="95">
        <v>10.88764189730334</v>
      </c>
      <c r="O6" s="95">
        <v>1.9987132074414742</v>
      </c>
      <c r="P6" s="95">
        <v>0.40678233093062643</v>
      </c>
      <c r="Q6" s="95">
        <v>0.26445994364580888</v>
      </c>
    </row>
    <row r="7" spans="1:17" ht="12.75" customHeight="1">
      <c r="A7" s="282">
        <v>2005</v>
      </c>
      <c r="B7" s="96">
        <f t="shared" si="0"/>
        <v>57.906931088906028</v>
      </c>
      <c r="C7" s="96">
        <f t="shared" si="1"/>
        <v>57.677508648733955</v>
      </c>
      <c r="D7" s="95">
        <v>41.278492654858212</v>
      </c>
      <c r="E7" s="95">
        <v>41.948986533902342</v>
      </c>
      <c r="F7" s="95">
        <v>26.879328363419912</v>
      </c>
      <c r="G7" s="95">
        <v>20.94784551695928</v>
      </c>
      <c r="H7" s="95">
        <f t="shared" si="2"/>
        <v>14.3991642914383</v>
      </c>
      <c r="I7" s="95">
        <f t="shared" si="3"/>
        <v>21.001141016943063</v>
      </c>
      <c r="J7" s="95">
        <v>17.616343497071881</v>
      </c>
      <c r="K7" s="95">
        <v>8.6070737546467839</v>
      </c>
      <c r="L7" s="95">
        <v>12.645834269515454</v>
      </c>
      <c r="M7" s="95">
        <v>30.819668308740045</v>
      </c>
      <c r="N7" s="95">
        <v>11.016314888270875</v>
      </c>
      <c r="O7" s="95">
        <v>2.5222444705155165</v>
      </c>
      <c r="P7" s="95">
        <v>0.8145762562357628</v>
      </c>
      <c r="Q7" s="95">
        <v>0.37350481736369956</v>
      </c>
    </row>
    <row r="8" spans="1:17" ht="12.75" customHeight="1">
      <c r="A8" s="282">
        <v>2006</v>
      </c>
      <c r="B8" s="96">
        <f t="shared" si="0"/>
        <v>55.531133044164598</v>
      </c>
      <c r="C8" s="96">
        <f t="shared" si="1"/>
        <v>56.744451917377248</v>
      </c>
      <c r="D8" s="95">
        <v>43.668258436470111</v>
      </c>
      <c r="E8" s="95">
        <v>42.570247503256375</v>
      </c>
      <c r="F8" s="95">
        <v>27.325402626419091</v>
      </c>
      <c r="G8" s="95">
        <v>19.842452140126259</v>
      </c>
      <c r="H8" s="95">
        <f t="shared" si="2"/>
        <v>16.34285581005102</v>
      </c>
      <c r="I8" s="95">
        <f t="shared" si="3"/>
        <v>22.727795363130117</v>
      </c>
      <c r="J8" s="95">
        <v>17.73100682366832</v>
      </c>
      <c r="K8" s="95">
        <v>7.6605616347858616</v>
      </c>
      <c r="L8" s="95">
        <v>14.495015999825506</v>
      </c>
      <c r="M8" s="95">
        <v>32.047086707169406</v>
      </c>
      <c r="N8" s="95">
        <v>11.442235612976287</v>
      </c>
      <c r="O8" s="95">
        <v>2.8625991613011053</v>
      </c>
      <c r="P8" s="95">
        <v>0.80060851936529265</v>
      </c>
      <c r="Q8" s="95">
        <v>0.68530057936637856</v>
      </c>
    </row>
    <row r="9" spans="1:17" ht="12.75" customHeight="1">
      <c r="A9" s="282">
        <v>2007</v>
      </c>
      <c r="B9" s="96">
        <f t="shared" si="0"/>
        <v>54.833901736876037</v>
      </c>
      <c r="C9" s="96">
        <f t="shared" si="1"/>
        <v>56.64304961039754</v>
      </c>
      <c r="D9" s="95">
        <v>44.18222013349596</v>
      </c>
      <c r="E9" s="95">
        <v>42.74213552516153</v>
      </c>
      <c r="F9" s="95">
        <v>27.185407308123001</v>
      </c>
      <c r="G9" s="95">
        <v>17.464360628152615</v>
      </c>
      <c r="H9" s="95">
        <f t="shared" si="2"/>
        <v>16.99681282537296</v>
      </c>
      <c r="I9" s="95">
        <f t="shared" si="3"/>
        <v>25.277774897008914</v>
      </c>
      <c r="J9" s="95">
        <v>17.855838884161905</v>
      </c>
      <c r="K9" s="95">
        <v>7.312454122538437</v>
      </c>
      <c r="L9" s="95">
        <v>17.567006395511694</v>
      </c>
      <c r="M9" s="95">
        <v>32.564926270253927</v>
      </c>
      <c r="N9" s="95">
        <v>8.7593748538223615</v>
      </c>
      <c r="O9" s="95">
        <v>2.86475513236917</v>
      </c>
      <c r="P9" s="95">
        <v>0.98387812962800225</v>
      </c>
      <c r="Q9" s="95">
        <v>0.61481486444093214</v>
      </c>
    </row>
    <row r="10" spans="1:17" ht="12.75" customHeight="1">
      <c r="A10" s="282">
        <v>2008</v>
      </c>
      <c r="B10" s="96">
        <f t="shared" si="0"/>
        <v>59.667955198603167</v>
      </c>
      <c r="C10" s="96">
        <f t="shared" si="1"/>
        <v>58.602128461485805</v>
      </c>
      <c r="D10" s="95">
        <v>39.596069120963321</v>
      </c>
      <c r="E10" s="95">
        <v>41.161928052430213</v>
      </c>
      <c r="F10" s="95">
        <v>23.007842936805982</v>
      </c>
      <c r="G10" s="95">
        <v>18.939723121586798</v>
      </c>
      <c r="H10" s="95">
        <f t="shared" si="2"/>
        <v>16.588226184157339</v>
      </c>
      <c r="I10" s="95">
        <f t="shared" si="3"/>
        <v>22.222204930843414</v>
      </c>
      <c r="J10" s="95">
        <v>16.445148796002961</v>
      </c>
      <c r="K10" s="95">
        <v>7.1799278950006613</v>
      </c>
      <c r="L10" s="95">
        <v>16.564127940038929</v>
      </c>
      <c r="M10" s="95">
        <v>32.231612933071659</v>
      </c>
      <c r="N10" s="95">
        <v>6.586792384921428</v>
      </c>
      <c r="O10" s="95">
        <v>1.7503872243578953</v>
      </c>
      <c r="P10" s="95">
        <v>0.73597568043350947</v>
      </c>
      <c r="Q10" s="95">
        <v>0.2359434860839833</v>
      </c>
    </row>
    <row r="11" spans="1:17" ht="12.75" customHeight="1">
      <c r="A11" s="282">
        <v>2009</v>
      </c>
      <c r="B11" s="96">
        <f t="shared" si="0"/>
        <v>58.432200090101695</v>
      </c>
      <c r="C11" s="96">
        <f t="shared" si="1"/>
        <v>56.389626371119697</v>
      </c>
      <c r="D11" s="95">
        <v>40.425513107362846</v>
      </c>
      <c r="E11" s="95">
        <v>43.142437020974214</v>
      </c>
      <c r="F11" s="95">
        <v>23.866080403947226</v>
      </c>
      <c r="G11" s="95">
        <v>21.065282936231572</v>
      </c>
      <c r="H11" s="95">
        <f t="shared" si="2"/>
        <v>16.55943270341562</v>
      </c>
      <c r="I11" s="95">
        <f t="shared" si="3"/>
        <v>22.077154084742642</v>
      </c>
      <c r="J11" s="95">
        <v>16.601824186091285</v>
      </c>
      <c r="K11" s="95">
        <v>5.9322964845307293</v>
      </c>
      <c r="L11" s="95">
        <v>16.899488791120227</v>
      </c>
      <c r="M11" s="95">
        <v>36.008900109789018</v>
      </c>
      <c r="N11" s="95">
        <v>6.9242001301513367</v>
      </c>
      <c r="O11" s="95">
        <v>1.2012404266544654</v>
      </c>
      <c r="P11" s="95">
        <v>1.1422868025354567</v>
      </c>
      <c r="Q11" s="95">
        <v>0.46793660790609104</v>
      </c>
    </row>
    <row r="12" spans="1:17" ht="12.75" customHeight="1">
      <c r="A12" s="282">
        <v>2010</v>
      </c>
      <c r="B12" s="96">
        <f t="shared" si="0"/>
        <v>56.097318614762123</v>
      </c>
      <c r="C12" s="96">
        <f t="shared" si="1"/>
        <v>55.469256862062721</v>
      </c>
      <c r="D12" s="95">
        <v>43.035131984076642</v>
      </c>
      <c r="E12" s="95">
        <v>44.175794182107943</v>
      </c>
      <c r="F12" s="95">
        <v>27.09624942740783</v>
      </c>
      <c r="G12" s="95">
        <v>20.147454085190937</v>
      </c>
      <c r="H12" s="95">
        <f t="shared" si="2"/>
        <v>15.938882556668812</v>
      </c>
      <c r="I12" s="95">
        <f t="shared" si="3"/>
        <v>24.028340096917006</v>
      </c>
      <c r="J12" s="95">
        <v>18.625062519842345</v>
      </c>
      <c r="K12" s="95">
        <v>5.9963204928631102</v>
      </c>
      <c r="L12" s="95">
        <v>16.270498525087643</v>
      </c>
      <c r="M12" s="95">
        <v>36.353010667379188</v>
      </c>
      <c r="N12" s="95">
        <v>8.1395709391466475</v>
      </c>
      <c r="O12" s="95">
        <v>1.8264630218656399</v>
      </c>
      <c r="P12" s="95">
        <v>0.86754940116123314</v>
      </c>
      <c r="Q12" s="95">
        <v>0.35494895582933556</v>
      </c>
    </row>
    <row r="13" spans="1:17" ht="12.75" customHeight="1">
      <c r="A13" s="282">
        <v>2011</v>
      </c>
      <c r="B13" s="96">
        <f t="shared" si="0"/>
        <v>59.185742697344814</v>
      </c>
      <c r="C13" s="96">
        <f t="shared" si="1"/>
        <v>57.970522483198529</v>
      </c>
      <c r="D13" s="95">
        <v>40.321385707333064</v>
      </c>
      <c r="E13" s="95">
        <v>41.502257587167023</v>
      </c>
      <c r="F13" s="95">
        <v>25.30757239934956</v>
      </c>
      <c r="G13" s="95">
        <v>20.577599658106671</v>
      </c>
      <c r="H13" s="95">
        <f t="shared" si="2"/>
        <v>15.013813307983504</v>
      </c>
      <c r="I13" s="95">
        <f t="shared" si="3"/>
        <v>20.924657929060352</v>
      </c>
      <c r="J13" s="95">
        <v>16.806445139386216</v>
      </c>
      <c r="K13" s="95">
        <v>5.0499088180812075</v>
      </c>
      <c r="L13" s="95">
        <v>15.708780315481603</v>
      </c>
      <c r="M13" s="95">
        <v>34.410091214027425</v>
      </c>
      <c r="N13" s="95">
        <v>7.8061602524652507</v>
      </c>
      <c r="O13" s="95">
        <v>2.0422575550583915</v>
      </c>
      <c r="P13" s="95">
        <v>0.49287159532211872</v>
      </c>
      <c r="Q13" s="95">
        <v>0.52721992963444531</v>
      </c>
    </row>
    <row r="14" spans="1:17" ht="12.75" customHeight="1">
      <c r="A14" s="428" t="s">
        <v>92</v>
      </c>
      <c r="B14" s="96">
        <f t="shared" si="0"/>
        <v>58.136268081888545</v>
      </c>
      <c r="C14" s="96">
        <f t="shared" si="1"/>
        <v>59.409562104333155</v>
      </c>
      <c r="D14" s="95">
        <v>40.800582134974306</v>
      </c>
      <c r="E14" s="95">
        <v>39.966996859678623</v>
      </c>
      <c r="F14" s="95">
        <v>24.964272964566135</v>
      </c>
      <c r="G14" s="95">
        <v>18.277291830381639</v>
      </c>
      <c r="H14" s="95">
        <f t="shared" si="2"/>
        <v>15.836309170408171</v>
      </c>
      <c r="I14" s="95">
        <f t="shared" si="3"/>
        <v>21.689705029296984</v>
      </c>
      <c r="J14" s="95">
        <v>16.549224015311356</v>
      </c>
      <c r="K14" s="95">
        <v>4.1824136566542265</v>
      </c>
      <c r="L14" s="95">
        <v>17.287388704251654</v>
      </c>
      <c r="M14" s="95">
        <v>34.884648361430422</v>
      </c>
      <c r="N14" s="95">
        <v>6.9639694154112961</v>
      </c>
      <c r="O14" s="95">
        <v>0.89993484159397197</v>
      </c>
      <c r="P14" s="95">
        <v>1.0631497831371464</v>
      </c>
      <c r="Q14" s="95">
        <v>0.62344103598821854</v>
      </c>
    </row>
    <row r="15" spans="1:17" ht="12.75" customHeight="1">
      <c r="A15" s="105" t="s">
        <v>93</v>
      </c>
      <c r="B15" s="96">
        <v>64.177867569515556</v>
      </c>
      <c r="C15" s="96">
        <v>63.842146112830157</v>
      </c>
      <c r="D15" s="96">
        <f t="shared" ref="D15:E16" si="4">J15+L15+N15</f>
        <v>32.936810784025042</v>
      </c>
      <c r="E15" s="96">
        <f t="shared" si="4"/>
        <v>34.409328445801989</v>
      </c>
      <c r="F15" s="96">
        <v>21.157464585891333</v>
      </c>
      <c r="G15" s="96">
        <v>16.311025746175243</v>
      </c>
      <c r="H15" s="96">
        <v>11.779346198133634</v>
      </c>
      <c r="I15" s="96">
        <v>18.09830269962675</v>
      </c>
      <c r="J15" s="96">
        <v>13.137243374385024</v>
      </c>
      <c r="K15" s="96">
        <v>3.5651368382536077</v>
      </c>
      <c r="L15" s="96">
        <v>12.391997180014446</v>
      </c>
      <c r="M15" s="96">
        <v>30.013883147656411</v>
      </c>
      <c r="N15" s="96">
        <v>7.407570229625569</v>
      </c>
      <c r="O15" s="96">
        <v>0.83030845989196433</v>
      </c>
      <c r="P15" s="96">
        <v>2.8853216464606612</v>
      </c>
      <c r="Q15" s="96">
        <v>1.7485254413651272</v>
      </c>
    </row>
    <row r="16" spans="1:17" ht="12.75" customHeight="1">
      <c r="A16" s="105">
        <v>2013</v>
      </c>
      <c r="B16" s="96">
        <v>62.764430300095633</v>
      </c>
      <c r="C16" s="96">
        <v>65.123279372511405</v>
      </c>
      <c r="D16" s="96">
        <f t="shared" si="4"/>
        <v>33.281946361202834</v>
      </c>
      <c r="E16" s="96">
        <f t="shared" si="4"/>
        <v>31.751098489593549</v>
      </c>
      <c r="F16" s="96">
        <v>20.390331159100672</v>
      </c>
      <c r="G16" s="96">
        <v>14.57357354317678</v>
      </c>
      <c r="H16" s="96">
        <v>12.891615202102139</v>
      </c>
      <c r="I16" s="96">
        <v>17.177524946416785</v>
      </c>
      <c r="J16" s="96">
        <v>12.808428747509257</v>
      </c>
      <c r="K16" s="96">
        <v>3.4112248068386712</v>
      </c>
      <c r="L16" s="96">
        <v>12.025902358477621</v>
      </c>
      <c r="M16" s="96">
        <v>27.275510273190477</v>
      </c>
      <c r="N16" s="96">
        <v>8.4476152552159558</v>
      </c>
      <c r="O16" s="96">
        <v>1.064363409564401</v>
      </c>
      <c r="P16" s="96">
        <v>3.9536233387026525</v>
      </c>
      <c r="Q16" s="96">
        <v>3.1256221378941103</v>
      </c>
    </row>
    <row r="17" spans="1:17" ht="12.75" customHeight="1">
      <c r="A17" s="105">
        <v>2014</v>
      </c>
      <c r="B17" s="96">
        <v>60.343739410134255</v>
      </c>
      <c r="C17" s="96">
        <v>68.188846951946232</v>
      </c>
      <c r="D17" s="96">
        <f>J17+L17+N17</f>
        <v>36.726504187152919</v>
      </c>
      <c r="E17" s="96">
        <f>K17+M17+O17</f>
        <v>29.66388562527402</v>
      </c>
      <c r="F17" s="96">
        <v>21.93018902188216</v>
      </c>
      <c r="G17" s="96">
        <v>11.67839775804134</v>
      </c>
      <c r="H17" s="96">
        <v>14.796315165270904</v>
      </c>
      <c r="I17" s="96">
        <v>17.985487867232735</v>
      </c>
      <c r="J17" s="96">
        <v>13.388556102935405</v>
      </c>
      <c r="K17" s="96">
        <v>2.5600649837447769</v>
      </c>
      <c r="L17" s="96">
        <v>14.448782665458534</v>
      </c>
      <c r="M17" s="96">
        <v>26.057076665421853</v>
      </c>
      <c r="N17" s="96">
        <v>8.8891654187589779</v>
      </c>
      <c r="O17" s="96">
        <v>1.0467439761073907</v>
      </c>
      <c r="P17" s="96">
        <v>2.9297564027112148</v>
      </c>
      <c r="Q17" s="96">
        <v>2.1472674227768307</v>
      </c>
    </row>
    <row r="18" spans="1:17">
      <c r="A18" s="105">
        <v>2015</v>
      </c>
      <c r="B18" s="96">
        <v>63.538510778438493</v>
      </c>
      <c r="C18" s="96">
        <v>70.195964096590174</v>
      </c>
      <c r="D18" s="96">
        <f>J18+L18+N18</f>
        <v>33.028840723595501</v>
      </c>
      <c r="E18" s="96">
        <f>K18+M18+O18</f>
        <v>27.787704852939555</v>
      </c>
      <c r="F18" s="96">
        <v>20.476213767634182</v>
      </c>
      <c r="G18" s="96">
        <v>11.313833109557532</v>
      </c>
      <c r="H18" s="96">
        <v>12.552626955961301</v>
      </c>
      <c r="I18" s="96">
        <v>16.473871743382002</v>
      </c>
      <c r="J18" s="96">
        <v>13.354984216837391</v>
      </c>
      <c r="K18" s="96">
        <v>2.8848740462624622</v>
      </c>
      <c r="L18" s="96">
        <v>10.964032307007844</v>
      </c>
      <c r="M18" s="96">
        <v>24.026659352390052</v>
      </c>
      <c r="N18" s="96">
        <v>8.7098241997502637</v>
      </c>
      <c r="O18" s="96">
        <v>0.87617145428703758</v>
      </c>
      <c r="P18" s="96">
        <v>3.4326484979664444</v>
      </c>
      <c r="Q18" s="96">
        <v>2.0163310504708654</v>
      </c>
    </row>
    <row r="19" spans="1:17">
      <c r="A19" s="105">
        <v>2016</v>
      </c>
      <c r="B19" s="96">
        <v>65.225912957822104</v>
      </c>
      <c r="C19" s="96">
        <v>71.0018068415865</v>
      </c>
      <c r="D19" s="96">
        <v>30.932587631590899</v>
      </c>
      <c r="E19" s="96">
        <v>26.864549846400902</v>
      </c>
      <c r="F19" s="96">
        <v>18.303002102889899</v>
      </c>
      <c r="G19" s="96">
        <v>9.4267317907933705</v>
      </c>
      <c r="H19" s="96">
        <v>12.629585528700799</v>
      </c>
      <c r="I19" s="96">
        <v>17.437818055607501</v>
      </c>
      <c r="J19" s="96">
        <v>11.291939167781299</v>
      </c>
      <c r="K19" s="96">
        <v>3.5739933734095999</v>
      </c>
      <c r="L19" s="96">
        <v>11.0740266786816</v>
      </c>
      <c r="M19" s="96">
        <v>21.9706286121021</v>
      </c>
      <c r="N19" s="96">
        <v>8.5666217851278592</v>
      </c>
      <c r="O19" s="96">
        <v>1.31992786088921</v>
      </c>
      <c r="P19" s="96">
        <v>3.8414994105872098</v>
      </c>
      <c r="Q19" s="96">
        <v>2.1336433120126701</v>
      </c>
    </row>
    <row r="20" spans="1:17" ht="6" customHeight="1">
      <c r="A20" s="356"/>
      <c r="B20" s="356"/>
      <c r="C20" s="356"/>
      <c r="D20" s="356"/>
      <c r="E20" s="356"/>
      <c r="F20" s="356"/>
      <c r="G20" s="356"/>
      <c r="H20" s="356"/>
      <c r="I20" s="356"/>
      <c r="J20" s="356"/>
      <c r="K20" s="356"/>
      <c r="L20" s="356"/>
      <c r="M20" s="356"/>
      <c r="N20" s="356"/>
      <c r="O20" s="356"/>
      <c r="P20" s="356"/>
      <c r="Q20" s="356"/>
    </row>
    <row r="21" spans="1:17" ht="30" customHeight="1">
      <c r="A21" s="823" t="s">
        <v>266</v>
      </c>
      <c r="B21" s="823"/>
      <c r="C21" s="823"/>
      <c r="D21" s="823"/>
      <c r="E21" s="823"/>
      <c r="F21" s="823"/>
      <c r="G21" s="823"/>
      <c r="H21" s="823"/>
      <c r="I21" s="823"/>
      <c r="J21" s="823"/>
      <c r="K21" s="823"/>
      <c r="L21" s="823"/>
      <c r="M21" s="823"/>
      <c r="N21" s="823"/>
      <c r="O21" s="823"/>
      <c r="P21" s="823"/>
      <c r="Q21" s="823"/>
    </row>
    <row r="22" spans="1:17" s="42" customFormat="1" ht="12.75" customHeight="1">
      <c r="A22" s="801" t="s">
        <v>347</v>
      </c>
      <c r="B22" s="801"/>
      <c r="C22" s="801"/>
      <c r="D22" s="801"/>
      <c r="E22" s="801"/>
      <c r="F22" s="801"/>
      <c r="G22" s="801"/>
      <c r="H22" s="801"/>
      <c r="I22" s="801"/>
      <c r="J22" s="801"/>
      <c r="K22" s="801"/>
      <c r="L22" s="801"/>
      <c r="M22" s="801"/>
      <c r="N22" s="801"/>
      <c r="O22" s="801"/>
      <c r="P22" s="801"/>
      <c r="Q22" s="801"/>
    </row>
    <row r="23" spans="1:17" s="42" customFormat="1" ht="6" customHeight="1">
      <c r="A23" s="281" t="s">
        <v>40</v>
      </c>
      <c r="B23" s="281"/>
      <c r="C23" s="281"/>
      <c r="D23" s="279"/>
      <c r="E23" s="279"/>
      <c r="F23" s="425"/>
      <c r="G23" s="425"/>
      <c r="H23" s="425"/>
      <c r="I23" s="425"/>
      <c r="J23" s="279"/>
      <c r="K23" s="279"/>
      <c r="L23" s="279"/>
      <c r="M23" s="279"/>
      <c r="N23" s="279"/>
      <c r="O23" s="279"/>
    </row>
    <row r="24" spans="1:17" s="42" customFormat="1" ht="12.75" customHeight="1">
      <c r="A24" s="801" t="s">
        <v>200</v>
      </c>
      <c r="B24" s="801"/>
      <c r="C24" s="801"/>
      <c r="D24" s="801"/>
      <c r="E24" s="801"/>
      <c r="F24" s="801"/>
      <c r="G24" s="801"/>
      <c r="H24" s="801"/>
      <c r="I24" s="801"/>
      <c r="J24" s="801"/>
      <c r="K24" s="801"/>
      <c r="L24" s="801"/>
      <c r="M24" s="801"/>
      <c r="N24" s="801"/>
      <c r="O24" s="801"/>
      <c r="P24" s="801"/>
      <c r="Q24" s="801"/>
    </row>
    <row r="25" spans="1:17">
      <c r="N25" s="172"/>
      <c r="O25" s="172"/>
    </row>
    <row r="29" spans="1:17" ht="12.75" customHeight="1"/>
  </sheetData>
  <mergeCells count="13">
    <mergeCell ref="K1:N1"/>
    <mergeCell ref="H3:I3"/>
    <mergeCell ref="A21:Q21"/>
    <mergeCell ref="A24:Q24"/>
    <mergeCell ref="A2:Q2"/>
    <mergeCell ref="B3:C3"/>
    <mergeCell ref="D3:E3"/>
    <mergeCell ref="J3:K3"/>
    <mergeCell ref="L3:M3"/>
    <mergeCell ref="N3:O3"/>
    <mergeCell ref="F3:G3"/>
    <mergeCell ref="P3:Q3"/>
    <mergeCell ref="A22:Q22"/>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6"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T12"/>
  <sheetViews>
    <sheetView workbookViewId="0">
      <pane ySplit="4" topLeftCell="A5" activePane="bottomLeft" state="frozen"/>
      <selection activeCell="A17" sqref="A17:XFD18"/>
      <selection pane="bottomLeft" activeCell="F23" sqref="F23"/>
    </sheetView>
  </sheetViews>
  <sheetFormatPr defaultColWidth="9.140625" defaultRowHeight="12.75"/>
  <cols>
    <col min="1" max="20" width="6.7109375" style="20" customWidth="1"/>
    <col min="21" max="16384" width="9.140625" style="20"/>
  </cols>
  <sheetData>
    <row r="1" spans="1:20" s="94" customFormat="1" ht="30" customHeight="1">
      <c r="A1" s="142"/>
      <c r="B1" s="142"/>
      <c r="C1" s="142"/>
      <c r="D1" s="142"/>
      <c r="E1" s="142"/>
      <c r="F1" s="317"/>
      <c r="G1" s="317"/>
      <c r="H1" s="427"/>
      <c r="I1" s="427"/>
      <c r="J1" s="427"/>
      <c r="K1" s="774" t="s">
        <v>354</v>
      </c>
      <c r="L1" s="775"/>
      <c r="M1" s="775"/>
      <c r="N1" s="817"/>
      <c r="O1" s="317"/>
      <c r="P1" s="317"/>
      <c r="Q1" s="317"/>
    </row>
    <row r="2" spans="1:20" s="316" customFormat="1" ht="15" customHeight="1">
      <c r="A2" s="859" t="s">
        <v>468</v>
      </c>
      <c r="B2" s="868"/>
      <c r="C2" s="868"/>
      <c r="D2" s="859"/>
      <c r="E2" s="859"/>
      <c r="F2" s="859"/>
      <c r="G2" s="859"/>
      <c r="H2" s="784"/>
      <c r="I2" s="784"/>
      <c r="J2" s="784"/>
      <c r="K2" s="784"/>
      <c r="L2" s="859"/>
      <c r="M2" s="859"/>
      <c r="N2" s="859"/>
      <c r="O2" s="859"/>
      <c r="P2" s="859"/>
      <c r="Q2" s="859"/>
      <c r="R2" s="859"/>
      <c r="S2" s="859"/>
    </row>
    <row r="3" spans="1:20" ht="42.95" customHeight="1">
      <c r="B3" s="779" t="s">
        <v>10</v>
      </c>
      <c r="C3" s="858"/>
      <c r="D3" s="779" t="s">
        <v>305</v>
      </c>
      <c r="E3" s="858"/>
      <c r="F3" s="779" t="s">
        <v>285</v>
      </c>
      <c r="G3" s="835"/>
      <c r="H3" s="779" t="s">
        <v>317</v>
      </c>
      <c r="I3" s="835"/>
      <c r="J3" s="779" t="s">
        <v>346</v>
      </c>
      <c r="K3" s="835"/>
      <c r="L3" s="779" t="s">
        <v>306</v>
      </c>
      <c r="M3" s="835"/>
      <c r="N3" s="779" t="s">
        <v>318</v>
      </c>
      <c r="O3" s="835"/>
      <c r="P3" s="779" t="s">
        <v>319</v>
      </c>
      <c r="Q3" s="835"/>
      <c r="R3" s="779" t="s">
        <v>36</v>
      </c>
      <c r="S3" s="779"/>
      <c r="T3" s="314"/>
    </row>
    <row r="4" spans="1:20" ht="15" customHeight="1">
      <c r="A4" s="131" t="s">
        <v>40</v>
      </c>
      <c r="B4" s="20" t="s">
        <v>29</v>
      </c>
      <c r="C4" s="20" t="s">
        <v>30</v>
      </c>
      <c r="D4" s="20" t="s">
        <v>29</v>
      </c>
      <c r="E4" s="20" t="s">
        <v>30</v>
      </c>
      <c r="F4" s="20" t="s">
        <v>29</v>
      </c>
      <c r="G4" s="20" t="s">
        <v>30</v>
      </c>
      <c r="H4" s="20" t="s">
        <v>29</v>
      </c>
      <c r="I4" s="20" t="s">
        <v>30</v>
      </c>
      <c r="J4" s="20" t="s">
        <v>29</v>
      </c>
      <c r="K4" s="20" t="s">
        <v>30</v>
      </c>
      <c r="L4" s="20" t="s">
        <v>29</v>
      </c>
      <c r="M4" s="20" t="s">
        <v>30</v>
      </c>
      <c r="N4" s="20" t="s">
        <v>29</v>
      </c>
      <c r="O4" s="20" t="s">
        <v>30</v>
      </c>
      <c r="P4" s="20" t="s">
        <v>29</v>
      </c>
      <c r="Q4" s="20" t="s">
        <v>30</v>
      </c>
      <c r="R4" s="20" t="s">
        <v>29</v>
      </c>
      <c r="S4" s="20" t="s">
        <v>30</v>
      </c>
    </row>
    <row r="5" spans="1:20" ht="6" customHeight="1">
      <c r="A5" s="297"/>
      <c r="B5" s="297"/>
      <c r="C5" s="297"/>
      <c r="D5" s="297"/>
      <c r="E5" s="297"/>
      <c r="F5" s="322"/>
      <c r="G5" s="322"/>
      <c r="H5" s="322"/>
      <c r="I5" s="322"/>
      <c r="J5" s="322"/>
      <c r="K5" s="322"/>
      <c r="L5" s="322"/>
      <c r="M5" s="322"/>
      <c r="N5" s="322"/>
      <c r="O5" s="322"/>
      <c r="P5" s="322"/>
      <c r="Q5" s="322"/>
      <c r="R5" s="322"/>
      <c r="S5" s="322"/>
      <c r="T5" s="95"/>
    </row>
    <row r="6" spans="1:20" ht="12.75" customHeight="1">
      <c r="A6" s="371">
        <v>2012</v>
      </c>
      <c r="B6" s="320">
        <v>1109</v>
      </c>
      <c r="C6" s="320">
        <v>1253</v>
      </c>
      <c r="D6" s="96">
        <v>64.950723899516333</v>
      </c>
      <c r="E6" s="96">
        <v>64.765771896986919</v>
      </c>
      <c r="F6" s="96">
        <f>L6+N6+P6</f>
        <v>31.852619404836375</v>
      </c>
      <c r="G6" s="96">
        <f>M6+O6+Q6</f>
        <v>33.510014555804155</v>
      </c>
      <c r="H6" s="96">
        <v>20.101036047328975</v>
      </c>
      <c r="I6" s="96">
        <v>15.667515851024355</v>
      </c>
      <c r="J6" s="96">
        <v>11.751583357507393</v>
      </c>
      <c r="K6" s="96">
        <v>17.842498704779612</v>
      </c>
      <c r="L6" s="96">
        <v>12.839963200230168</v>
      </c>
      <c r="M6" s="96">
        <v>3.459890725797901</v>
      </c>
      <c r="N6" s="96">
        <v>11.902587386848984</v>
      </c>
      <c r="O6" s="96">
        <v>29.529314017000036</v>
      </c>
      <c r="P6" s="96">
        <v>7.110068817757222</v>
      </c>
      <c r="Q6" s="96">
        <v>0.52080981300621565</v>
      </c>
      <c r="R6" s="96">
        <v>3.1966566956456823</v>
      </c>
      <c r="S6" s="96">
        <v>1.7242135472070936</v>
      </c>
      <c r="T6" s="96"/>
    </row>
    <row r="7" spans="1:20" ht="12.75" customHeight="1">
      <c r="A7" s="315">
        <v>2013</v>
      </c>
      <c r="B7" s="320">
        <v>1401</v>
      </c>
      <c r="C7" s="320">
        <v>1473</v>
      </c>
      <c r="D7" s="96">
        <v>63.889787883355439</v>
      </c>
      <c r="E7" s="96">
        <v>66.288034241084873</v>
      </c>
      <c r="F7" s="96">
        <f>L7+N7+P7</f>
        <v>31.775789428504311</v>
      </c>
      <c r="G7" s="96">
        <f>M7+O7+Q7</f>
        <v>30.639288873756584</v>
      </c>
      <c r="H7" s="96">
        <v>18.92175981732408</v>
      </c>
      <c r="I7" s="96">
        <v>13.635721036013704</v>
      </c>
      <c r="J7" s="96">
        <v>12.85402961118019</v>
      </c>
      <c r="K7" s="96">
        <v>17.003567837742896</v>
      </c>
      <c r="L7" s="96">
        <v>11.843803412560543</v>
      </c>
      <c r="M7" s="96">
        <v>3.3975667073431479</v>
      </c>
      <c r="N7" s="96">
        <v>11.295795357261223</v>
      </c>
      <c r="O7" s="96">
        <v>26.272400905854663</v>
      </c>
      <c r="P7" s="96">
        <v>8.6361906586825441</v>
      </c>
      <c r="Q7" s="96">
        <v>0.9693212605587701</v>
      </c>
      <c r="R7" s="96">
        <v>4.3344226881385906</v>
      </c>
      <c r="S7" s="96">
        <v>3.0726768851576685</v>
      </c>
      <c r="T7" s="96"/>
    </row>
    <row r="8" spans="1:20" ht="12.75" customHeight="1">
      <c r="A8" s="315">
        <v>2014</v>
      </c>
      <c r="B8" s="320">
        <v>1241</v>
      </c>
      <c r="C8" s="320">
        <v>1288</v>
      </c>
      <c r="D8" s="96">
        <v>62.050280625475992</v>
      </c>
      <c r="E8" s="96">
        <v>69.829819087913435</v>
      </c>
      <c r="F8" s="96">
        <f t="shared" ref="F8" si="0">L8+N8+P8</f>
        <v>35.297156788257752</v>
      </c>
      <c r="G8" s="96">
        <f t="shared" ref="G8" si="1">M8+O8+Q8</f>
        <v>28.03826748795888</v>
      </c>
      <c r="H8" s="96">
        <v>20.924660263859547</v>
      </c>
      <c r="I8" s="96">
        <v>10.550609328992511</v>
      </c>
      <c r="J8" s="96">
        <v>14.372496524398205</v>
      </c>
      <c r="K8" s="96">
        <v>17.487658158966347</v>
      </c>
      <c r="L8" s="96">
        <v>13.009457233955279</v>
      </c>
      <c r="M8" s="96">
        <v>2.4478110208850166</v>
      </c>
      <c r="N8" s="96">
        <v>13.611994056634046</v>
      </c>
      <c r="O8" s="96">
        <v>24.504387786042198</v>
      </c>
      <c r="P8" s="96">
        <v>8.6757054976684262</v>
      </c>
      <c r="Q8" s="96">
        <v>1.0860686810316671</v>
      </c>
      <c r="R8" s="96">
        <v>2.6525625862683611</v>
      </c>
      <c r="S8" s="96">
        <v>2.1319134241270072</v>
      </c>
      <c r="T8" s="319"/>
    </row>
    <row r="9" spans="1:20">
      <c r="A9" s="626">
        <v>2015</v>
      </c>
      <c r="B9" s="320">
        <v>1395</v>
      </c>
      <c r="C9" s="320">
        <v>1460</v>
      </c>
      <c r="D9" s="96">
        <v>65.33639143358532</v>
      </c>
      <c r="E9" s="96">
        <v>70.40767404579357</v>
      </c>
      <c r="F9" s="96">
        <f t="shared" ref="F9" si="2">L9+N9+P9</f>
        <v>30.911331106112179</v>
      </c>
      <c r="G9" s="96">
        <f t="shared" ref="G9" si="3">M9+O9+Q9</f>
        <v>27.908773931213119</v>
      </c>
      <c r="H9" s="96">
        <v>19.476001736087532</v>
      </c>
      <c r="I9" s="96">
        <v>11.514193385095117</v>
      </c>
      <c r="J9" s="96">
        <v>11.435329370024611</v>
      </c>
      <c r="K9" s="96">
        <v>16.394580546117982</v>
      </c>
      <c r="L9" s="96">
        <v>12.992207886016871</v>
      </c>
      <c r="M9" s="96">
        <v>3.1351109092844496</v>
      </c>
      <c r="N9" s="96">
        <v>9.8737897689457519</v>
      </c>
      <c r="O9" s="96">
        <v>23.839505558092974</v>
      </c>
      <c r="P9" s="96">
        <v>8.045333451149558</v>
      </c>
      <c r="Q9" s="96">
        <v>0.93415746383569442</v>
      </c>
      <c r="R9" s="96">
        <v>3.7522774603023952</v>
      </c>
      <c r="S9" s="96">
        <v>1.6835520229930241</v>
      </c>
    </row>
    <row r="10" spans="1:20">
      <c r="A10" s="499">
        <v>2016</v>
      </c>
      <c r="B10" s="320">
        <v>1342</v>
      </c>
      <c r="C10" s="320">
        <v>1542</v>
      </c>
      <c r="D10" s="96">
        <v>66.995505513240303</v>
      </c>
      <c r="E10" s="96">
        <v>72.776396053072204</v>
      </c>
      <c r="F10" s="96">
        <v>29.651809590002799</v>
      </c>
      <c r="G10" s="96">
        <v>25.3303333015436</v>
      </c>
      <c r="H10" s="96">
        <v>16.714131278470301</v>
      </c>
      <c r="I10" s="96">
        <v>8.2464782485953094</v>
      </c>
      <c r="J10" s="96">
        <v>12.937678311532499</v>
      </c>
      <c r="K10" s="96">
        <v>17.083855052948302</v>
      </c>
      <c r="L10" s="96">
        <v>11.0772596301662</v>
      </c>
      <c r="M10" s="96">
        <v>3.37164517515393</v>
      </c>
      <c r="N10" s="96">
        <v>10.596524157221401</v>
      </c>
      <c r="O10" s="96">
        <v>20.9676656099806</v>
      </c>
      <c r="P10" s="96">
        <v>7.9780258026151296</v>
      </c>
      <c r="Q10" s="96">
        <v>0.99102251640901096</v>
      </c>
      <c r="R10" s="96">
        <v>3.3526848967568901</v>
      </c>
      <c r="S10" s="96">
        <v>1.8932706453841801</v>
      </c>
    </row>
    <row r="11" spans="1:20" ht="6" customHeight="1">
      <c r="A11" s="263"/>
      <c r="B11" s="263"/>
      <c r="C11" s="263"/>
      <c r="D11" s="263"/>
      <c r="E11" s="263"/>
      <c r="F11" s="263"/>
      <c r="G11" s="263"/>
      <c r="H11" s="263"/>
      <c r="I11" s="263"/>
      <c r="J11" s="263"/>
      <c r="K11" s="263"/>
      <c r="L11" s="263"/>
      <c r="M11" s="263"/>
      <c r="N11" s="263"/>
      <c r="O11" s="263"/>
      <c r="P11" s="263"/>
      <c r="Q11" s="263"/>
      <c r="R11" s="263"/>
      <c r="S11" s="263"/>
    </row>
    <row r="12" spans="1:20" s="42" customFormat="1" ht="12.75" customHeight="1">
      <c r="A12" s="801" t="s">
        <v>200</v>
      </c>
      <c r="B12" s="801"/>
      <c r="C12" s="801"/>
      <c r="D12" s="801"/>
      <c r="E12" s="801"/>
      <c r="F12" s="801"/>
      <c r="G12" s="801"/>
      <c r="H12" s="801"/>
      <c r="I12" s="801"/>
      <c r="J12" s="801"/>
      <c r="K12" s="801"/>
      <c r="L12" s="801"/>
      <c r="M12" s="801"/>
      <c r="N12" s="801"/>
      <c r="O12" s="801"/>
      <c r="P12" s="801"/>
      <c r="Q12" s="801"/>
      <c r="R12" s="801"/>
      <c r="S12" s="801"/>
    </row>
  </sheetData>
  <mergeCells count="12">
    <mergeCell ref="K1:N1"/>
    <mergeCell ref="B3:C3"/>
    <mergeCell ref="A12:S12"/>
    <mergeCell ref="A2:S2"/>
    <mergeCell ref="D3:E3"/>
    <mergeCell ref="F3:G3"/>
    <mergeCell ref="L3:M3"/>
    <mergeCell ref="N3:O3"/>
    <mergeCell ref="P3:Q3"/>
    <mergeCell ref="H3:I3"/>
    <mergeCell ref="R3:S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8"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M11"/>
  <sheetViews>
    <sheetView workbookViewId="0">
      <pane ySplit="4" topLeftCell="A5" activePane="bottomLeft" state="frozen"/>
      <selection activeCell="A17" sqref="A17:XFD18"/>
      <selection pane="bottomLeft" activeCell="G28" sqref="G28"/>
    </sheetView>
  </sheetViews>
  <sheetFormatPr defaultColWidth="9.140625" defaultRowHeight="12.75"/>
  <cols>
    <col min="1" max="1" width="6.7109375" style="20" customWidth="1"/>
    <col min="2" max="13" width="8.7109375" style="20" customWidth="1"/>
    <col min="14" max="16384" width="9.140625" style="20"/>
  </cols>
  <sheetData>
    <row r="1" spans="1:13" s="94" customFormat="1" ht="30" customHeight="1">
      <c r="A1" s="142"/>
      <c r="B1" s="233"/>
      <c r="C1" s="233"/>
      <c r="D1" s="233"/>
      <c r="E1" s="233"/>
      <c r="F1" s="233"/>
      <c r="G1" s="233"/>
      <c r="H1" s="233"/>
      <c r="K1" s="774" t="s">
        <v>354</v>
      </c>
      <c r="L1" s="775"/>
      <c r="M1" s="775"/>
    </row>
    <row r="2" spans="1:13" s="232" customFormat="1" ht="15" customHeight="1">
      <c r="A2" s="803" t="s">
        <v>469</v>
      </c>
      <c r="B2" s="787"/>
      <c r="C2" s="787"/>
      <c r="D2" s="787"/>
      <c r="E2" s="787"/>
      <c r="F2" s="787"/>
      <c r="G2" s="787"/>
      <c r="H2" s="787"/>
      <c r="I2" s="787"/>
      <c r="J2" s="787"/>
      <c r="K2" s="787"/>
    </row>
    <row r="3" spans="1:13" ht="42.95" customHeight="1">
      <c r="B3" s="779" t="s">
        <v>95</v>
      </c>
      <c r="C3" s="779"/>
      <c r="D3" s="779" t="s">
        <v>282</v>
      </c>
      <c r="E3" s="779"/>
      <c r="F3" s="779" t="s">
        <v>283</v>
      </c>
      <c r="G3" s="779"/>
      <c r="H3" s="779" t="s">
        <v>19</v>
      </c>
      <c r="I3" s="779"/>
      <c r="J3" s="779" t="s">
        <v>36</v>
      </c>
      <c r="K3" s="779"/>
    </row>
    <row r="4" spans="1:13" ht="15" customHeight="1">
      <c r="A4" s="20" t="s">
        <v>40</v>
      </c>
      <c r="B4" s="179" t="s">
        <v>29</v>
      </c>
      <c r="C4" s="179" t="s">
        <v>30</v>
      </c>
      <c r="D4" s="179" t="s">
        <v>29</v>
      </c>
      <c r="E4" s="179" t="s">
        <v>30</v>
      </c>
      <c r="F4" s="179" t="s">
        <v>29</v>
      </c>
      <c r="G4" s="179" t="s">
        <v>30</v>
      </c>
      <c r="H4" s="179" t="s">
        <v>29</v>
      </c>
      <c r="I4" s="179" t="s">
        <v>30</v>
      </c>
      <c r="J4" s="179" t="s">
        <v>29</v>
      </c>
      <c r="K4" s="179" t="s">
        <v>30</v>
      </c>
    </row>
    <row r="5" spans="1:13" ht="6" customHeight="1">
      <c r="A5" s="297"/>
      <c r="B5" s="380"/>
      <c r="C5" s="380"/>
      <c r="D5" s="380"/>
      <c r="E5" s="380"/>
      <c r="F5" s="380"/>
      <c r="G5" s="380"/>
      <c r="H5" s="380"/>
      <c r="I5" s="380"/>
      <c r="J5" s="380"/>
      <c r="K5" s="380"/>
    </row>
    <row r="6" spans="1:13" ht="12.75" customHeight="1">
      <c r="A6" s="499">
        <v>2014</v>
      </c>
      <c r="B6" s="218">
        <v>25.215639378842408</v>
      </c>
      <c r="C6" s="218">
        <v>20.097752821355332</v>
      </c>
      <c r="D6" s="218">
        <v>21.095192943365841</v>
      </c>
      <c r="E6" s="218">
        <v>17.606679496960712</v>
      </c>
      <c r="F6" s="218">
        <v>7.9250843655276224</v>
      </c>
      <c r="G6" s="218">
        <v>7.374154132319978</v>
      </c>
      <c r="H6" s="218">
        <v>73.517733765050608</v>
      </c>
      <c r="I6" s="218">
        <v>78.790478130826372</v>
      </c>
      <c r="J6" s="218">
        <v>1.2666268561116345</v>
      </c>
      <c r="K6" s="218">
        <v>1.1117690478183511</v>
      </c>
    </row>
    <row r="7" spans="1:13" ht="12.75" customHeight="1">
      <c r="A7" s="626">
        <v>2015</v>
      </c>
      <c r="B7" s="218">
        <v>29.544561517952474</v>
      </c>
      <c r="C7" s="218">
        <v>22.506525163868222</v>
      </c>
      <c r="D7" s="218">
        <v>21.906572758491116</v>
      </c>
      <c r="E7" s="218">
        <v>16.719813193140816</v>
      </c>
      <c r="F7" s="218">
        <v>8.1191626704376763</v>
      </c>
      <c r="G7" s="218">
        <v>5.166123015741249</v>
      </c>
      <c r="H7" s="218">
        <v>68.459715470688081</v>
      </c>
      <c r="I7" s="218">
        <v>75.455396640087486</v>
      </c>
      <c r="J7" s="218">
        <v>1.9957230113597828</v>
      </c>
      <c r="K7" s="218">
        <v>2.0380781960433474</v>
      </c>
    </row>
    <row r="8" spans="1:13" ht="12.75" customHeight="1">
      <c r="A8" s="626">
        <v>2016</v>
      </c>
      <c r="B8" s="218">
        <v>28.632084414661801</v>
      </c>
      <c r="C8" s="218">
        <v>23.8854734086764</v>
      </c>
      <c r="D8" s="218">
        <v>20.447909428776502</v>
      </c>
      <c r="E8" s="218">
        <v>16.543350738828799</v>
      </c>
      <c r="F8" s="218">
        <v>7.3978194399627597</v>
      </c>
      <c r="G8" s="218">
        <v>4.6937651989501497</v>
      </c>
      <c r="H8" s="218">
        <v>69.948506567632094</v>
      </c>
      <c r="I8" s="218">
        <v>74.910388340927298</v>
      </c>
      <c r="J8" s="218">
        <v>1.41940901770617</v>
      </c>
      <c r="K8" s="218">
        <v>1.2041382503962399</v>
      </c>
    </row>
    <row r="9" spans="1:13" s="42" customFormat="1" ht="6" customHeight="1">
      <c r="A9" s="268" t="s">
        <v>40</v>
      </c>
      <c r="B9" s="627"/>
      <c r="C9" s="627"/>
      <c r="D9" s="627"/>
      <c r="E9" s="627"/>
      <c r="F9" s="627"/>
      <c r="G9" s="627"/>
      <c r="H9" s="627"/>
      <c r="I9" s="627"/>
      <c r="J9" s="627"/>
      <c r="K9" s="266"/>
    </row>
    <row r="10" spans="1:13" s="42" customFormat="1" ht="12.75" customHeight="1">
      <c r="A10" s="801" t="s">
        <v>200</v>
      </c>
      <c r="B10" s="801"/>
      <c r="C10" s="801"/>
      <c r="D10" s="801"/>
      <c r="E10" s="801"/>
      <c r="F10" s="801"/>
      <c r="G10" s="801"/>
      <c r="H10" s="801"/>
      <c r="I10" s="801"/>
      <c r="J10" s="801"/>
      <c r="K10" s="801"/>
    </row>
    <row r="11" spans="1:13">
      <c r="E11" s="636"/>
      <c r="G11" s="636"/>
      <c r="K11" s="636"/>
    </row>
  </sheetData>
  <mergeCells count="8">
    <mergeCell ref="K1:M1"/>
    <mergeCell ref="A10:K10"/>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1"/>
  <sheetViews>
    <sheetView workbookViewId="0">
      <pane ySplit="4" topLeftCell="A5" activePane="bottomLeft" state="frozen"/>
      <selection activeCell="A17" sqref="A17:XFD18"/>
      <selection pane="bottomLeft" activeCell="C16" sqref="C16"/>
    </sheetView>
  </sheetViews>
  <sheetFormatPr defaultColWidth="9.140625" defaultRowHeight="12.75"/>
  <cols>
    <col min="1" max="1" width="6.7109375" style="20" customWidth="1"/>
    <col min="2" max="14" width="8.7109375" style="20" customWidth="1"/>
    <col min="15" max="16384" width="9.140625" style="20"/>
  </cols>
  <sheetData>
    <row r="1" spans="1:14" s="94" customFormat="1" ht="30" customHeight="1">
      <c r="A1" s="142"/>
      <c r="B1" s="233"/>
      <c r="C1" s="233"/>
      <c r="D1" s="233"/>
      <c r="E1" s="233"/>
      <c r="F1" s="233"/>
      <c r="G1" s="233"/>
      <c r="H1" s="233"/>
      <c r="K1" s="774" t="s">
        <v>354</v>
      </c>
      <c r="L1" s="775"/>
      <c r="M1" s="775"/>
      <c r="N1" s="817"/>
    </row>
    <row r="2" spans="1:14" s="232" customFormat="1" ht="15" customHeight="1">
      <c r="A2" s="803" t="s">
        <v>471</v>
      </c>
      <c r="B2" s="787"/>
      <c r="C2" s="787"/>
      <c r="D2" s="787"/>
      <c r="E2" s="787"/>
      <c r="F2" s="787"/>
      <c r="G2" s="787"/>
      <c r="H2" s="787"/>
      <c r="I2" s="787"/>
      <c r="J2" s="787"/>
      <c r="K2" s="787"/>
    </row>
    <row r="3" spans="1:14" ht="42.95" customHeight="1">
      <c r="B3" s="779" t="s">
        <v>95</v>
      </c>
      <c r="C3" s="779"/>
      <c r="D3" s="779" t="s">
        <v>282</v>
      </c>
      <c r="E3" s="779"/>
      <c r="F3" s="779" t="s">
        <v>283</v>
      </c>
      <c r="G3" s="779"/>
      <c r="H3" s="779" t="s">
        <v>19</v>
      </c>
      <c r="I3" s="779"/>
      <c r="J3" s="779" t="s">
        <v>36</v>
      </c>
      <c r="K3" s="779"/>
    </row>
    <row r="4" spans="1:14" ht="15" customHeight="1">
      <c r="A4" s="20" t="s">
        <v>40</v>
      </c>
      <c r="B4" s="179" t="s">
        <v>29</v>
      </c>
      <c r="C4" s="179" t="s">
        <v>30</v>
      </c>
      <c r="D4" s="179" t="s">
        <v>29</v>
      </c>
      <c r="E4" s="179" t="s">
        <v>30</v>
      </c>
      <c r="F4" s="179" t="s">
        <v>29</v>
      </c>
      <c r="G4" s="179" t="s">
        <v>30</v>
      </c>
      <c r="H4" s="179" t="s">
        <v>29</v>
      </c>
      <c r="I4" s="179" t="s">
        <v>30</v>
      </c>
      <c r="J4" s="179" t="s">
        <v>29</v>
      </c>
      <c r="K4" s="179" t="s">
        <v>30</v>
      </c>
    </row>
    <row r="5" spans="1:14" ht="6" customHeight="1">
      <c r="A5" s="297"/>
      <c r="B5" s="380"/>
      <c r="C5" s="380"/>
      <c r="D5" s="380"/>
      <c r="E5" s="380"/>
      <c r="F5" s="380"/>
      <c r="G5" s="380"/>
      <c r="H5" s="380"/>
      <c r="I5" s="380"/>
      <c r="J5" s="380"/>
      <c r="K5" s="380"/>
    </row>
    <row r="6" spans="1:14" ht="12.75" customHeight="1">
      <c r="A6" s="501">
        <v>2014</v>
      </c>
      <c r="B6" s="218">
        <v>26.747395047951063</v>
      </c>
      <c r="C6" s="218">
        <v>21.216543435896138</v>
      </c>
      <c r="D6" s="218">
        <v>21.693132318150791</v>
      </c>
      <c r="E6" s="218">
        <v>17.183436527702536</v>
      </c>
      <c r="F6" s="218">
        <v>8.2502140744406933</v>
      </c>
      <c r="G6" s="218">
        <v>6.2061901761532656</v>
      </c>
      <c r="H6" s="218">
        <v>72.378198699230111</v>
      </c>
      <c r="I6" s="218">
        <v>78.091737273213084</v>
      </c>
      <c r="J6" s="218">
        <v>0.87440625281702666</v>
      </c>
      <c r="K6" s="218">
        <v>0.6917192908883687</v>
      </c>
    </row>
    <row r="7" spans="1:14">
      <c r="A7" s="626">
        <v>2015</v>
      </c>
      <c r="B7" s="218">
        <v>36.216752661690798</v>
      </c>
      <c r="C7" s="218">
        <v>25.57547537322143</v>
      </c>
      <c r="D7" s="218">
        <v>26.908480724470472</v>
      </c>
      <c r="E7" s="218">
        <v>19.382087501609174</v>
      </c>
      <c r="F7" s="218">
        <v>6.7598217134019851</v>
      </c>
      <c r="G7" s="218">
        <v>5.4635483973403396</v>
      </c>
      <c r="H7" s="218">
        <v>63.184302687753977</v>
      </c>
      <c r="I7" s="218">
        <v>73.494691620103353</v>
      </c>
      <c r="J7" s="218">
        <v>0.59894465055593704</v>
      </c>
      <c r="K7" s="218">
        <v>0.92983300667580771</v>
      </c>
    </row>
    <row r="8" spans="1:14">
      <c r="A8" s="626">
        <v>2016</v>
      </c>
      <c r="B8" s="218">
        <v>41.6203771328992</v>
      </c>
      <c r="C8" s="218">
        <v>28.839479180863002</v>
      </c>
      <c r="D8" s="218">
        <v>27.7916367848104</v>
      </c>
      <c r="E8" s="218">
        <v>17.943347770275501</v>
      </c>
      <c r="F8" s="218">
        <v>10.4</v>
      </c>
      <c r="G8" s="218">
        <v>4.4000000000000004</v>
      </c>
      <c r="H8" s="218">
        <v>56.999810041055703</v>
      </c>
      <c r="I8" s="218">
        <v>69.948752474881701</v>
      </c>
      <c r="J8" s="218">
        <v>1.3798128260450699</v>
      </c>
      <c r="K8" s="218">
        <v>1.2117683442553699</v>
      </c>
    </row>
    <row r="9" spans="1:14" s="42" customFormat="1" ht="6" customHeight="1">
      <c r="A9" s="268" t="s">
        <v>40</v>
      </c>
      <c r="B9" s="627"/>
      <c r="C9" s="627"/>
      <c r="D9" s="627"/>
      <c r="E9" s="627"/>
      <c r="F9" s="627"/>
      <c r="G9" s="627"/>
      <c r="H9" s="627"/>
      <c r="I9" s="627"/>
      <c r="J9" s="627"/>
      <c r="K9" s="266"/>
    </row>
    <row r="10" spans="1:14" s="42" customFormat="1" ht="12.75" customHeight="1">
      <c r="A10" s="801" t="s">
        <v>200</v>
      </c>
      <c r="B10" s="801"/>
      <c r="C10" s="801"/>
      <c r="D10" s="801"/>
      <c r="E10" s="801"/>
      <c r="F10" s="801"/>
      <c r="G10" s="801"/>
      <c r="H10" s="801"/>
      <c r="I10" s="801"/>
      <c r="J10" s="801"/>
      <c r="K10" s="801"/>
    </row>
    <row r="11" spans="1:14">
      <c r="E11" s="637"/>
      <c r="K11" s="637"/>
    </row>
  </sheetData>
  <mergeCells count="8">
    <mergeCell ref="K1:N1"/>
    <mergeCell ref="A10:K10"/>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1"/>
  <sheetViews>
    <sheetView workbookViewId="0">
      <pane ySplit="4" topLeftCell="A5" activePane="bottomLeft" state="frozen"/>
      <selection activeCell="A17" sqref="A17:XFD18"/>
      <selection pane="bottomLeft" activeCell="E15" sqref="E15"/>
    </sheetView>
  </sheetViews>
  <sheetFormatPr defaultColWidth="9.140625" defaultRowHeight="12.75"/>
  <cols>
    <col min="1" max="3" width="6.7109375" style="20" customWidth="1"/>
    <col min="4" max="15" width="8.7109375" style="20" customWidth="1"/>
    <col min="16" max="16384" width="9.140625" style="20"/>
  </cols>
  <sheetData>
    <row r="1" spans="1:14" s="94" customFormat="1" ht="30" customHeight="1">
      <c r="A1" s="142"/>
      <c r="B1" s="142"/>
      <c r="C1" s="142"/>
      <c r="D1" s="332"/>
      <c r="E1" s="332"/>
      <c r="F1" s="332"/>
      <c r="G1" s="332"/>
      <c r="H1" s="332"/>
      <c r="I1" s="332"/>
      <c r="J1" s="332"/>
      <c r="K1" s="774" t="s">
        <v>354</v>
      </c>
      <c r="L1" s="775"/>
      <c r="M1" s="775"/>
      <c r="N1" s="817"/>
    </row>
    <row r="2" spans="1:14" s="331" customFormat="1" ht="15" customHeight="1">
      <c r="A2" s="803" t="s">
        <v>470</v>
      </c>
      <c r="B2" s="868"/>
      <c r="C2" s="868"/>
      <c r="D2" s="787"/>
      <c r="E2" s="787"/>
      <c r="F2" s="787"/>
      <c r="G2" s="787"/>
      <c r="H2" s="787"/>
      <c r="I2" s="787"/>
      <c r="J2" s="787"/>
      <c r="K2" s="787"/>
      <c r="L2" s="787"/>
      <c r="M2" s="787"/>
    </row>
    <row r="3" spans="1:14" ht="42.95" customHeight="1">
      <c r="B3" s="779" t="s">
        <v>10</v>
      </c>
      <c r="C3" s="779"/>
      <c r="D3" s="779" t="s">
        <v>95</v>
      </c>
      <c r="E3" s="779"/>
      <c r="F3" s="779" t="s">
        <v>282</v>
      </c>
      <c r="G3" s="779"/>
      <c r="H3" s="779" t="s">
        <v>283</v>
      </c>
      <c r="I3" s="779"/>
      <c r="J3" s="779" t="s">
        <v>19</v>
      </c>
      <c r="K3" s="779"/>
      <c r="L3" s="779" t="s">
        <v>36</v>
      </c>
      <c r="M3" s="779"/>
    </row>
    <row r="4" spans="1:14" ht="15" customHeight="1">
      <c r="A4" s="20" t="s">
        <v>40</v>
      </c>
      <c r="B4" s="179" t="s">
        <v>29</v>
      </c>
      <c r="C4" s="179" t="s">
        <v>30</v>
      </c>
      <c r="D4" s="179" t="s">
        <v>29</v>
      </c>
      <c r="E4" s="179" t="s">
        <v>30</v>
      </c>
      <c r="F4" s="179" t="s">
        <v>29</v>
      </c>
      <c r="G4" s="179" t="s">
        <v>30</v>
      </c>
      <c r="H4" s="179" t="s">
        <v>29</v>
      </c>
      <c r="I4" s="179" t="s">
        <v>30</v>
      </c>
      <c r="J4" s="179" t="s">
        <v>29</v>
      </c>
      <c r="K4" s="179" t="s">
        <v>30</v>
      </c>
      <c r="L4" s="179" t="s">
        <v>29</v>
      </c>
      <c r="M4" s="179" t="s">
        <v>30</v>
      </c>
    </row>
    <row r="5" spans="1:14" ht="6" customHeight="1">
      <c r="A5" s="297"/>
      <c r="B5" s="380"/>
      <c r="C5" s="380"/>
      <c r="D5" s="380"/>
      <c r="E5" s="380"/>
      <c r="F5" s="380"/>
      <c r="G5" s="380"/>
      <c r="H5" s="380"/>
      <c r="I5" s="380"/>
      <c r="J5" s="380"/>
      <c r="K5" s="380"/>
      <c r="L5" s="380"/>
      <c r="M5" s="380"/>
    </row>
    <row r="6" spans="1:14" ht="12.75" customHeight="1">
      <c r="A6" s="499">
        <v>2014</v>
      </c>
      <c r="B6" s="505">
        <v>296</v>
      </c>
      <c r="C6" s="505">
        <v>386</v>
      </c>
      <c r="D6" s="218">
        <v>73.586682379067028</v>
      </c>
      <c r="E6" s="218">
        <v>57.961841912812361</v>
      </c>
      <c r="F6" s="218">
        <v>65.60793128706554</v>
      </c>
      <c r="G6" s="218">
        <v>54.108076417477044</v>
      </c>
      <c r="H6" s="218">
        <v>31.857746252433415</v>
      </c>
      <c r="I6" s="218">
        <v>24.55938433791993</v>
      </c>
      <c r="J6" s="218">
        <v>25.493725856030338</v>
      </c>
      <c r="K6" s="218">
        <v>41.855006862952436</v>
      </c>
      <c r="L6" s="218">
        <v>0.91959176490294636</v>
      </c>
      <c r="M6" s="218">
        <v>0.18315122423569363</v>
      </c>
    </row>
    <row r="7" spans="1:14">
      <c r="A7" s="626">
        <v>2015</v>
      </c>
      <c r="B7" s="505">
        <v>246</v>
      </c>
      <c r="C7" s="505">
        <v>357</v>
      </c>
      <c r="D7" s="218">
        <v>81.138418395763566</v>
      </c>
      <c r="E7" s="218">
        <v>69.569464732493017</v>
      </c>
      <c r="F7" s="218">
        <v>74.550121930419294</v>
      </c>
      <c r="G7" s="218">
        <v>57.1274408558196</v>
      </c>
      <c r="H7" s="218">
        <v>33.785068459703467</v>
      </c>
      <c r="I7" s="218">
        <v>21.640484216166161</v>
      </c>
      <c r="J7" s="218">
        <v>18.445935919010736</v>
      </c>
      <c r="K7" s="218">
        <v>29.244745844441582</v>
      </c>
      <c r="L7" s="218">
        <v>0.41564568522576162</v>
      </c>
      <c r="M7" s="218">
        <v>1.1857894230652506</v>
      </c>
    </row>
    <row r="8" spans="1:14">
      <c r="A8" s="626">
        <v>2016</v>
      </c>
      <c r="B8" s="505">
        <v>195</v>
      </c>
      <c r="C8" s="505">
        <v>282</v>
      </c>
      <c r="D8" s="218">
        <v>86.451146723243895</v>
      </c>
      <c r="E8" s="218">
        <v>75.137887763352794</v>
      </c>
      <c r="F8" s="218">
        <v>74.526480946135905</v>
      </c>
      <c r="G8" s="218">
        <v>59.786951005176299</v>
      </c>
      <c r="H8" s="218">
        <v>35.3997304103817</v>
      </c>
      <c r="I8" s="218">
        <v>21.766836149118902</v>
      </c>
      <c r="J8" s="218">
        <v>13.5488532767561</v>
      </c>
      <c r="K8" s="218">
        <v>24.062095517690899</v>
      </c>
      <c r="L8" s="218" t="s">
        <v>121</v>
      </c>
      <c r="M8" s="218">
        <v>0.80001671895631599</v>
      </c>
      <c r="N8" s="663"/>
    </row>
    <row r="9" spans="1:14" s="42" customFormat="1" ht="6" customHeight="1">
      <c r="A9" s="268" t="s">
        <v>40</v>
      </c>
      <c r="B9" s="268"/>
      <c r="C9" s="268"/>
      <c r="D9" s="627"/>
      <c r="E9" s="627"/>
      <c r="F9" s="627"/>
      <c r="G9" s="627"/>
      <c r="H9" s="627"/>
      <c r="I9" s="627"/>
      <c r="J9" s="627"/>
      <c r="K9" s="627"/>
      <c r="L9" s="627"/>
      <c r="M9" s="266"/>
    </row>
    <row r="10" spans="1:14" s="42" customFormat="1" ht="12.75" customHeight="1">
      <c r="A10" s="801" t="s">
        <v>200</v>
      </c>
      <c r="B10" s="801"/>
      <c r="C10" s="801"/>
      <c r="D10" s="801"/>
      <c r="E10" s="801"/>
      <c r="F10" s="801"/>
      <c r="G10" s="801"/>
      <c r="H10" s="801"/>
      <c r="I10" s="801"/>
      <c r="J10" s="801"/>
      <c r="K10" s="801"/>
      <c r="L10" s="801"/>
      <c r="M10" s="801"/>
    </row>
    <row r="11" spans="1:14" ht="12.75" customHeight="1"/>
  </sheetData>
  <mergeCells count="9">
    <mergeCell ref="K1:N1"/>
    <mergeCell ref="A10:M10"/>
    <mergeCell ref="A2:M2"/>
    <mergeCell ref="D3:E3"/>
    <mergeCell ref="F3:G3"/>
    <mergeCell ref="H3:I3"/>
    <mergeCell ref="J3:K3"/>
    <mergeCell ref="L3:M3"/>
    <mergeCell ref="B3:C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5"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5"/>
  <sheetViews>
    <sheetView workbookViewId="0">
      <pane ySplit="4" topLeftCell="A5" activePane="bottomLeft" state="frozen"/>
      <selection activeCell="A17" sqref="A17:XFD18"/>
      <selection pane="bottomLeft" activeCell="D15" sqref="D15"/>
    </sheetView>
  </sheetViews>
  <sheetFormatPr defaultColWidth="9.140625" defaultRowHeight="12.75"/>
  <cols>
    <col min="1" max="3" width="6.7109375" style="20" customWidth="1"/>
    <col min="4" max="14" width="8.7109375" style="20" customWidth="1"/>
    <col min="15" max="16384" width="9.140625" style="20"/>
  </cols>
  <sheetData>
    <row r="1" spans="1:14" s="94" customFormat="1" ht="30" customHeight="1">
      <c r="A1" s="142"/>
      <c r="B1" s="142"/>
      <c r="C1" s="142"/>
      <c r="D1" s="332"/>
      <c r="E1" s="332"/>
      <c r="F1" s="332"/>
      <c r="G1" s="332"/>
      <c r="H1" s="332"/>
      <c r="I1" s="332"/>
      <c r="J1" s="332"/>
      <c r="K1" s="774" t="s">
        <v>354</v>
      </c>
      <c r="L1" s="775"/>
      <c r="M1" s="775"/>
      <c r="N1" s="817"/>
    </row>
    <row r="2" spans="1:14" s="331" customFormat="1" ht="15" customHeight="1">
      <c r="A2" s="803" t="s">
        <v>472</v>
      </c>
      <c r="B2" s="784"/>
      <c r="C2" s="868"/>
      <c r="D2" s="787"/>
      <c r="E2" s="787"/>
      <c r="F2" s="787"/>
      <c r="G2" s="787"/>
      <c r="H2" s="787"/>
      <c r="I2" s="787"/>
      <c r="J2" s="787"/>
      <c r="K2" s="787"/>
      <c r="L2" s="787"/>
      <c r="M2" s="787"/>
    </row>
    <row r="3" spans="1:14" ht="42.95" customHeight="1">
      <c r="B3" s="779" t="s">
        <v>10</v>
      </c>
      <c r="C3" s="779"/>
      <c r="D3" s="779" t="s">
        <v>95</v>
      </c>
      <c r="E3" s="779"/>
      <c r="F3" s="779" t="s">
        <v>282</v>
      </c>
      <c r="G3" s="779"/>
      <c r="H3" s="779" t="s">
        <v>283</v>
      </c>
      <c r="I3" s="779"/>
      <c r="J3" s="779" t="s">
        <v>19</v>
      </c>
      <c r="K3" s="779"/>
      <c r="L3" s="779" t="s">
        <v>36</v>
      </c>
      <c r="M3" s="779"/>
    </row>
    <row r="4" spans="1:14" ht="15" customHeight="1">
      <c r="A4" s="20" t="s">
        <v>40</v>
      </c>
      <c r="B4" s="179" t="s">
        <v>29</v>
      </c>
      <c r="C4" s="179" t="s">
        <v>30</v>
      </c>
      <c r="D4" s="179" t="s">
        <v>29</v>
      </c>
      <c r="E4" s="179" t="s">
        <v>30</v>
      </c>
      <c r="F4" s="179" t="s">
        <v>29</v>
      </c>
      <c r="G4" s="179" t="s">
        <v>30</v>
      </c>
      <c r="H4" s="179" t="s">
        <v>29</v>
      </c>
      <c r="I4" s="179" t="s">
        <v>30</v>
      </c>
      <c r="J4" s="179" t="s">
        <v>29</v>
      </c>
      <c r="K4" s="179" t="s">
        <v>30</v>
      </c>
      <c r="L4" s="179" t="s">
        <v>29</v>
      </c>
      <c r="M4" s="179" t="s">
        <v>30</v>
      </c>
    </row>
    <row r="5" spans="1:14" ht="6" customHeight="1">
      <c r="A5" s="297"/>
      <c r="B5" s="297"/>
      <c r="C5" s="297"/>
      <c r="D5" s="380"/>
      <c r="E5" s="380"/>
      <c r="F5" s="380"/>
      <c r="G5" s="380"/>
      <c r="H5" s="380"/>
      <c r="I5" s="380"/>
      <c r="J5" s="380"/>
      <c r="K5" s="380"/>
      <c r="L5" s="380"/>
      <c r="M5" s="380"/>
    </row>
    <row r="6" spans="1:14" ht="12.75" customHeight="1">
      <c r="A6" s="499">
        <v>2014</v>
      </c>
      <c r="B6" s="505">
        <v>531</v>
      </c>
      <c r="C6" s="505">
        <v>542</v>
      </c>
      <c r="D6" s="218">
        <v>56.242709516054198</v>
      </c>
      <c r="E6" s="218">
        <v>43.025654775509928</v>
      </c>
      <c r="F6" s="218">
        <v>45.923423338047961</v>
      </c>
      <c r="G6" s="218">
        <v>36.204148154288411</v>
      </c>
      <c r="H6" s="218">
        <v>18.181244643737102</v>
      </c>
      <c r="I6" s="218">
        <v>12.694348887012612</v>
      </c>
      <c r="J6" s="218">
        <v>43.478428575713295</v>
      </c>
      <c r="K6" s="218">
        <v>56.55235117175188</v>
      </c>
      <c r="L6" s="218">
        <v>0.27886190823195589</v>
      </c>
      <c r="M6" s="218">
        <v>0.42199405273886165</v>
      </c>
    </row>
    <row r="7" spans="1:14">
      <c r="A7" s="626">
        <v>2015</v>
      </c>
      <c r="B7" s="505">
        <v>521</v>
      </c>
      <c r="C7" s="505">
        <v>556</v>
      </c>
      <c r="D7" s="218">
        <v>72.23207312710241</v>
      </c>
      <c r="E7" s="218">
        <v>56.442397238332667</v>
      </c>
      <c r="F7" s="218">
        <v>57.629570724741363</v>
      </c>
      <c r="G7" s="218">
        <v>45.471375050529169</v>
      </c>
      <c r="H7" s="218">
        <v>15.237254152858416</v>
      </c>
      <c r="I7" s="218">
        <v>13.49239712537296</v>
      </c>
      <c r="J7" s="218">
        <v>27.324642293299078</v>
      </c>
      <c r="K7" s="218">
        <v>42.965262072981943</v>
      </c>
      <c r="L7" s="218">
        <v>0.44328457959839906</v>
      </c>
      <c r="M7" s="218">
        <v>0.59234068868530854</v>
      </c>
    </row>
    <row r="8" spans="1:14">
      <c r="A8" s="626">
        <v>2016</v>
      </c>
      <c r="B8" s="101">
        <v>426</v>
      </c>
      <c r="C8" s="101">
        <v>542</v>
      </c>
      <c r="D8" s="218">
        <v>77.860597808532106</v>
      </c>
      <c r="E8" s="218">
        <v>62.8997178638066</v>
      </c>
      <c r="F8" s="218">
        <v>59.402362032925502</v>
      </c>
      <c r="G8" s="218">
        <v>42.365635695681803</v>
      </c>
      <c r="H8" s="218">
        <v>25.422144345618399</v>
      </c>
      <c r="I8" s="218">
        <v>10.199165902080001</v>
      </c>
      <c r="J8" s="218">
        <v>21.494852984448698</v>
      </c>
      <c r="K8" s="218">
        <v>36.644576844705497</v>
      </c>
      <c r="L8" s="218">
        <v>0.64454920701926099</v>
      </c>
      <c r="M8" s="218">
        <v>0.45570529148789102</v>
      </c>
      <c r="N8" s="664"/>
    </row>
    <row r="9" spans="1:14" s="42" customFormat="1" ht="6" customHeight="1">
      <c r="A9" s="268" t="s">
        <v>40</v>
      </c>
      <c r="B9" s="268"/>
      <c r="C9" s="268"/>
      <c r="D9" s="627"/>
      <c r="E9" s="627"/>
      <c r="F9" s="627"/>
      <c r="G9" s="627"/>
      <c r="H9" s="627"/>
      <c r="I9" s="627"/>
      <c r="J9" s="627"/>
      <c r="K9" s="627"/>
      <c r="L9" s="627"/>
      <c r="M9" s="266"/>
    </row>
    <row r="10" spans="1:14" s="42" customFormat="1" ht="12.75" customHeight="1">
      <c r="A10" s="801" t="s">
        <v>200</v>
      </c>
      <c r="B10" s="801"/>
      <c r="C10" s="801"/>
      <c r="D10" s="801"/>
      <c r="E10" s="801"/>
      <c r="F10" s="801"/>
      <c r="G10" s="801"/>
      <c r="H10" s="801"/>
      <c r="I10" s="801"/>
      <c r="J10" s="801"/>
      <c r="K10" s="801"/>
      <c r="L10" s="801"/>
      <c r="M10" s="801"/>
    </row>
    <row r="15" spans="1:14">
      <c r="K15" s="333"/>
    </row>
  </sheetData>
  <mergeCells count="9">
    <mergeCell ref="K1:N1"/>
    <mergeCell ref="B3:C3"/>
    <mergeCell ref="A10:M10"/>
    <mergeCell ref="A2:M2"/>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5"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O19"/>
  <sheetViews>
    <sheetView workbookViewId="0">
      <pane ySplit="4" topLeftCell="A5" activePane="bottomLeft" state="frozen"/>
      <selection activeCell="A17" sqref="A17:XFD18"/>
      <selection pane="bottomLeft" activeCell="B23" sqref="B23"/>
    </sheetView>
  </sheetViews>
  <sheetFormatPr defaultColWidth="9.140625" defaultRowHeight="12.75"/>
  <cols>
    <col min="1" max="1" width="6.7109375" style="282" customWidth="1"/>
    <col min="2" max="14" width="8.7109375" style="20" customWidth="1"/>
    <col min="15" max="16384" width="9.140625" style="20"/>
  </cols>
  <sheetData>
    <row r="1" spans="1:15" s="94" customFormat="1" ht="30" customHeight="1">
      <c r="A1" s="142"/>
      <c r="B1" s="286"/>
      <c r="C1" s="286"/>
      <c r="D1" s="286"/>
      <c r="E1" s="286"/>
      <c r="F1" s="286"/>
      <c r="G1" s="286"/>
      <c r="H1" s="286"/>
      <c r="I1" s="286"/>
      <c r="J1" s="286"/>
      <c r="K1" s="774" t="s">
        <v>354</v>
      </c>
      <c r="L1" s="775"/>
      <c r="M1" s="775"/>
      <c r="N1" s="817"/>
    </row>
    <row r="2" spans="1:15" s="284" customFormat="1" ht="15" customHeight="1">
      <c r="A2" s="859" t="s">
        <v>473</v>
      </c>
      <c r="B2" s="859"/>
      <c r="C2" s="859"/>
      <c r="D2" s="859"/>
      <c r="E2" s="859"/>
      <c r="F2" s="859"/>
      <c r="G2" s="859"/>
      <c r="H2" s="859"/>
      <c r="I2" s="859"/>
      <c r="J2" s="859"/>
      <c r="K2" s="859"/>
    </row>
    <row r="3" spans="1:15" ht="30" customHeight="1">
      <c r="A3" s="26"/>
      <c r="B3" s="804" t="s">
        <v>95</v>
      </c>
      <c r="C3" s="804"/>
      <c r="D3" s="804" t="s">
        <v>96</v>
      </c>
      <c r="E3" s="804"/>
      <c r="F3" s="804" t="s">
        <v>97</v>
      </c>
      <c r="G3" s="804"/>
      <c r="H3" s="804" t="s">
        <v>19</v>
      </c>
      <c r="I3" s="804"/>
      <c r="J3" s="804" t="s">
        <v>36</v>
      </c>
      <c r="K3" s="804"/>
      <c r="L3" s="779"/>
      <c r="M3" s="779"/>
      <c r="N3" s="496"/>
    </row>
    <row r="4" spans="1:15" ht="15" customHeight="1">
      <c r="A4" s="156" t="s">
        <v>40</v>
      </c>
      <c r="B4" s="280" t="s">
        <v>29</v>
      </c>
      <c r="C4" s="280" t="s">
        <v>30</v>
      </c>
      <c r="D4" s="280" t="s">
        <v>29</v>
      </c>
      <c r="E4" s="280" t="s">
        <v>30</v>
      </c>
      <c r="F4" s="280" t="s">
        <v>29</v>
      </c>
      <c r="G4" s="280" t="s">
        <v>30</v>
      </c>
      <c r="H4" s="280" t="s">
        <v>29</v>
      </c>
      <c r="I4" s="280" t="s">
        <v>30</v>
      </c>
      <c r="J4" s="280" t="s">
        <v>29</v>
      </c>
      <c r="K4" s="280" t="s">
        <v>30</v>
      </c>
      <c r="L4" s="277"/>
      <c r="M4" s="277"/>
      <c r="N4" s="2"/>
    </row>
    <row r="5" spans="1:15" ht="6" customHeight="1">
      <c r="A5" s="388"/>
      <c r="B5" s="389"/>
      <c r="C5" s="389"/>
      <c r="D5" s="389"/>
      <c r="E5" s="389"/>
      <c r="F5" s="324"/>
      <c r="G5" s="324"/>
      <c r="H5" s="389"/>
      <c r="I5" s="389"/>
      <c r="J5" s="389"/>
      <c r="K5" s="389"/>
    </row>
    <row r="6" spans="1:15" ht="12.75" customHeight="1">
      <c r="A6" s="55">
        <v>2009</v>
      </c>
      <c r="B6" s="31">
        <v>45.324862893635313</v>
      </c>
      <c r="C6" s="31">
        <v>40.560238418451668</v>
      </c>
      <c r="D6" s="31">
        <v>40.281367382070101</v>
      </c>
      <c r="E6" s="31">
        <v>36.539846146337197</v>
      </c>
      <c r="F6" s="35" t="s">
        <v>38</v>
      </c>
      <c r="G6" s="35" t="s">
        <v>38</v>
      </c>
      <c r="H6" s="31">
        <v>53.591761168825037</v>
      </c>
      <c r="I6" s="31">
        <v>58.73005641630845</v>
      </c>
      <c r="J6" s="31">
        <v>1.0833759375376062</v>
      </c>
      <c r="K6" s="31">
        <v>0.70970516523926053</v>
      </c>
    </row>
    <row r="7" spans="1:15" ht="12.75" customHeight="1">
      <c r="A7" s="55">
        <v>2010</v>
      </c>
      <c r="B7" s="31">
        <v>42.464969698284108</v>
      </c>
      <c r="C7" s="31">
        <v>37.39722695426488</v>
      </c>
      <c r="D7" s="31">
        <v>32.312424721523954</v>
      </c>
      <c r="E7" s="31">
        <v>29.716222121767061</v>
      </c>
      <c r="F7" s="35" t="s">
        <v>38</v>
      </c>
      <c r="G7" s="35" t="s">
        <v>38</v>
      </c>
      <c r="H7" s="31">
        <v>55.94046632943418</v>
      </c>
      <c r="I7" s="31">
        <v>62.191028619082289</v>
      </c>
      <c r="J7" s="31">
        <v>1.5945639722802205</v>
      </c>
      <c r="K7" s="31">
        <v>0.41174442665710981</v>
      </c>
    </row>
    <row r="8" spans="1:15" ht="12.75" customHeight="1">
      <c r="A8" s="55">
        <v>2011</v>
      </c>
      <c r="B8" s="31">
        <v>40.958254457862516</v>
      </c>
      <c r="C8" s="31">
        <v>38.261628294506103</v>
      </c>
      <c r="D8" s="31">
        <v>30.520471039217302</v>
      </c>
      <c r="E8" s="31">
        <v>27.969800982716446</v>
      </c>
      <c r="F8" s="35" t="s">
        <v>38</v>
      </c>
      <c r="G8" s="35" t="s">
        <v>38</v>
      </c>
      <c r="H8" s="31">
        <v>57.758160099120168</v>
      </c>
      <c r="I8" s="31">
        <v>60.801442972190955</v>
      </c>
      <c r="J8" s="31">
        <v>1.2835854430154874</v>
      </c>
      <c r="K8" s="31">
        <v>0.93692873330109594</v>
      </c>
      <c r="O8" s="506"/>
    </row>
    <row r="9" spans="1:15" ht="12.75" customHeight="1">
      <c r="A9" s="55" t="s">
        <v>92</v>
      </c>
      <c r="B9" s="31">
        <v>36.084366775808569</v>
      </c>
      <c r="C9" s="31">
        <v>32.829619783722983</v>
      </c>
      <c r="D9" s="31">
        <v>24.361982114555616</v>
      </c>
      <c r="E9" s="31">
        <v>23.497942468967832</v>
      </c>
      <c r="F9" s="31" t="s">
        <v>38</v>
      </c>
      <c r="G9" s="31" t="s">
        <v>38</v>
      </c>
      <c r="H9" s="31">
        <v>62.309544449283052</v>
      </c>
      <c r="I9" s="31">
        <v>66.460643044045213</v>
      </c>
      <c r="J9" s="31">
        <v>1.6060887749087975</v>
      </c>
      <c r="K9" s="31">
        <v>0.70973717223319244</v>
      </c>
      <c r="O9" s="506"/>
    </row>
    <row r="10" spans="1:15" ht="12.75" customHeight="1">
      <c r="A10" s="55" t="s">
        <v>93</v>
      </c>
      <c r="B10" s="31">
        <v>31.553001126604336</v>
      </c>
      <c r="C10" s="31">
        <v>30.407038065418611</v>
      </c>
      <c r="D10" s="31">
        <v>20.675774845687702</v>
      </c>
      <c r="E10" s="31">
        <v>21.42500022541947</v>
      </c>
      <c r="F10" s="31">
        <v>7.7548744763204018</v>
      </c>
      <c r="G10" s="31">
        <v>5.4323385907093629</v>
      </c>
      <c r="H10" s="31">
        <v>66.466353698187703</v>
      </c>
      <c r="I10" s="31">
        <v>68.547978430280693</v>
      </c>
      <c r="J10" s="31">
        <v>1.9806451752078669</v>
      </c>
      <c r="K10" s="31">
        <v>1.0449835042991453</v>
      </c>
      <c r="O10" s="506"/>
    </row>
    <row r="11" spans="1:15" ht="12.75" customHeight="1">
      <c r="A11" s="55">
        <v>2013</v>
      </c>
      <c r="B11" s="31">
        <v>25.813920271346902</v>
      </c>
      <c r="C11" s="31">
        <v>25.894462896427502</v>
      </c>
      <c r="D11" s="31">
        <v>16.212468091652521</v>
      </c>
      <c r="E11" s="31">
        <v>18.072926418473919</v>
      </c>
      <c r="F11" s="31">
        <v>5.4430914967312205</v>
      </c>
      <c r="G11" s="31">
        <v>4.7930879728289124</v>
      </c>
      <c r="H11" s="31">
        <v>72.499577475842855</v>
      </c>
      <c r="I11" s="31">
        <v>72.514529934985902</v>
      </c>
      <c r="J11" s="31">
        <v>1.6865022528120115</v>
      </c>
      <c r="K11" s="31">
        <v>1.5910071685879459</v>
      </c>
      <c r="O11" s="506"/>
    </row>
    <row r="12" spans="1:15" ht="12.75" customHeight="1">
      <c r="A12" s="55">
        <v>2014</v>
      </c>
      <c r="B12" s="31">
        <v>26.392249015744611</v>
      </c>
      <c r="C12" s="31">
        <v>23.510958585889163</v>
      </c>
      <c r="D12" s="31">
        <v>17.204642245261986</v>
      </c>
      <c r="E12" s="31">
        <v>17.566140035435364</v>
      </c>
      <c r="F12" s="31">
        <v>6.8353679451872758</v>
      </c>
      <c r="G12" s="31">
        <v>5.6267150076911294</v>
      </c>
      <c r="H12" s="31">
        <v>72.381852471038272</v>
      </c>
      <c r="I12" s="31">
        <v>75.615984489665195</v>
      </c>
      <c r="J12" s="31">
        <v>1.225898513221475</v>
      </c>
      <c r="K12" s="31">
        <v>0.87305692444588701</v>
      </c>
      <c r="O12" s="506"/>
    </row>
    <row r="13" spans="1:15">
      <c r="A13" s="55">
        <v>2015</v>
      </c>
      <c r="B13" s="31">
        <v>21.730745777929972</v>
      </c>
      <c r="C13" s="31">
        <v>21.188754209325428</v>
      </c>
      <c r="D13" s="31">
        <v>12.964697571408362</v>
      </c>
      <c r="E13" s="31">
        <v>12.221132537286049</v>
      </c>
      <c r="F13" s="31">
        <v>4.3222121214954177</v>
      </c>
      <c r="G13" s="31">
        <v>3.811583449518293</v>
      </c>
      <c r="H13" s="31">
        <v>76.428842164276617</v>
      </c>
      <c r="I13" s="31">
        <v>76.487430560207358</v>
      </c>
      <c r="J13" s="31">
        <v>1.8404120577934735</v>
      </c>
      <c r="K13" s="31">
        <v>2.3238152304659612</v>
      </c>
      <c r="O13" s="506"/>
    </row>
    <row r="14" spans="1:15">
      <c r="A14" s="55">
        <v>2016</v>
      </c>
      <c r="B14" s="31">
        <v>16.605462692221199</v>
      </c>
      <c r="C14" s="31">
        <v>15.9660684664341</v>
      </c>
      <c r="D14" s="31">
        <v>9.6135218328582308</v>
      </c>
      <c r="E14" s="31">
        <v>9.4901920614122108</v>
      </c>
      <c r="F14" s="31">
        <v>2.8842660483204101</v>
      </c>
      <c r="G14" s="31">
        <v>2.1519056022443599</v>
      </c>
      <c r="H14" s="31">
        <v>81.759408711354993</v>
      </c>
      <c r="I14" s="31">
        <v>82.991029438026402</v>
      </c>
      <c r="J14" s="31">
        <v>1.63512859642385</v>
      </c>
      <c r="K14" s="31">
        <v>1.0429020955395401</v>
      </c>
      <c r="O14" s="506"/>
    </row>
    <row r="15" spans="1:15" s="42" customFormat="1" ht="6" customHeight="1">
      <c r="A15" s="268" t="s">
        <v>40</v>
      </c>
      <c r="B15" s="267"/>
      <c r="C15" s="267"/>
      <c r="D15" s="267"/>
      <c r="E15" s="267"/>
      <c r="F15" s="267"/>
      <c r="G15" s="267"/>
      <c r="H15" s="267"/>
      <c r="I15" s="267"/>
      <c r="J15" s="267"/>
      <c r="K15" s="266"/>
      <c r="O15" s="506"/>
    </row>
    <row r="16" spans="1:15" ht="30" customHeight="1">
      <c r="A16" s="801" t="s">
        <v>309</v>
      </c>
      <c r="B16" s="866"/>
      <c r="C16" s="866"/>
      <c r="D16" s="866"/>
      <c r="E16" s="866"/>
      <c r="F16" s="866"/>
      <c r="G16" s="866"/>
      <c r="H16" s="866"/>
      <c r="I16" s="866"/>
      <c r="J16" s="866"/>
      <c r="K16" s="866"/>
    </row>
    <row r="17" spans="1:11" s="42" customFormat="1" ht="6" customHeight="1">
      <c r="A17" s="426" t="s">
        <v>40</v>
      </c>
      <c r="B17" s="425"/>
      <c r="C17" s="425"/>
      <c r="D17" s="425"/>
      <c r="E17" s="425"/>
      <c r="F17" s="425"/>
      <c r="G17" s="425"/>
      <c r="H17" s="425"/>
      <c r="I17" s="425"/>
      <c r="J17" s="425"/>
      <c r="K17" s="107"/>
    </row>
    <row r="18" spans="1:11" s="42" customFormat="1" ht="12.75" customHeight="1">
      <c r="A18" s="801" t="s">
        <v>200</v>
      </c>
      <c r="B18" s="801"/>
      <c r="C18" s="801"/>
      <c r="D18" s="801"/>
      <c r="E18" s="801"/>
      <c r="F18" s="801"/>
      <c r="G18" s="801"/>
      <c r="H18" s="801"/>
      <c r="I18" s="801"/>
      <c r="J18" s="801"/>
      <c r="K18" s="801"/>
    </row>
    <row r="19" spans="1:11">
      <c r="E19" s="638"/>
      <c r="G19" s="638"/>
      <c r="K19" s="638"/>
    </row>
  </sheetData>
  <mergeCells count="10">
    <mergeCell ref="K1:N1"/>
    <mergeCell ref="L3:M3"/>
    <mergeCell ref="A18:K18"/>
    <mergeCell ref="A16:K16"/>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U34"/>
  <sheetViews>
    <sheetView workbookViewId="0">
      <pane ySplit="4" topLeftCell="A5" activePane="bottomLeft" state="frozen"/>
      <selection activeCell="A17" sqref="A17:XFD18"/>
      <selection pane="bottomLeft" activeCell="H16" sqref="H16:I16"/>
    </sheetView>
  </sheetViews>
  <sheetFormatPr defaultColWidth="8.85546875" defaultRowHeight="12.75"/>
  <cols>
    <col min="1" max="1" width="6.7109375" style="20" customWidth="1"/>
    <col min="2" max="26" width="8.7109375" style="20" customWidth="1"/>
    <col min="27" max="16384" width="8.85546875" style="20"/>
  </cols>
  <sheetData>
    <row r="1" spans="1:21" s="94" customFormat="1" ht="30" customHeight="1">
      <c r="A1" s="142"/>
      <c r="B1" s="143"/>
      <c r="C1" s="143"/>
      <c r="D1" s="143"/>
      <c r="E1" s="143"/>
      <c r="F1" s="143"/>
      <c r="G1" s="799" t="s">
        <v>206</v>
      </c>
      <c r="H1" s="802"/>
      <c r="I1" s="802"/>
      <c r="J1" s="802"/>
      <c r="K1" s="774" t="s">
        <v>354</v>
      </c>
      <c r="L1" s="775"/>
      <c r="M1" s="775"/>
    </row>
    <row r="2" spans="1:21" s="140" customFormat="1" ht="30" customHeight="1">
      <c r="A2" s="803" t="s">
        <v>387</v>
      </c>
      <c r="B2" s="803"/>
      <c r="C2" s="803"/>
      <c r="D2" s="803"/>
      <c r="E2" s="803"/>
      <c r="F2" s="803"/>
      <c r="G2" s="803"/>
      <c r="H2" s="803"/>
      <c r="I2" s="803"/>
      <c r="J2" s="803"/>
      <c r="K2" s="803"/>
    </row>
    <row r="3" spans="1:21" ht="30" customHeight="1">
      <c r="A3" s="26"/>
      <c r="B3" s="804" t="s">
        <v>95</v>
      </c>
      <c r="C3" s="804"/>
      <c r="D3" s="804" t="s">
        <v>96</v>
      </c>
      <c r="E3" s="804"/>
      <c r="F3" s="804" t="s">
        <v>97</v>
      </c>
      <c r="G3" s="804"/>
      <c r="H3" s="804" t="s">
        <v>19</v>
      </c>
      <c r="I3" s="804"/>
      <c r="J3" s="804" t="s">
        <v>36</v>
      </c>
      <c r="K3" s="804"/>
    </row>
    <row r="4" spans="1:21" ht="15" customHeight="1">
      <c r="A4" s="156" t="s">
        <v>40</v>
      </c>
      <c r="B4" s="136" t="s">
        <v>29</v>
      </c>
      <c r="C4" s="136" t="s">
        <v>30</v>
      </c>
      <c r="D4" s="136" t="s">
        <v>29</v>
      </c>
      <c r="E4" s="136" t="s">
        <v>30</v>
      </c>
      <c r="F4" s="136" t="s">
        <v>29</v>
      </c>
      <c r="G4" s="136" t="s">
        <v>30</v>
      </c>
      <c r="H4" s="136" t="s">
        <v>29</v>
      </c>
      <c r="I4" s="136" t="s">
        <v>30</v>
      </c>
      <c r="J4" s="136" t="s">
        <v>29</v>
      </c>
      <c r="K4" s="136" t="s">
        <v>30</v>
      </c>
    </row>
    <row r="5" spans="1:21" ht="6" customHeight="1">
      <c r="A5" s="373"/>
      <c r="B5" s="365"/>
      <c r="C5" s="365"/>
      <c r="D5" s="325"/>
      <c r="E5" s="325"/>
      <c r="F5" s="365"/>
      <c r="G5" s="365"/>
      <c r="H5" s="365"/>
      <c r="I5" s="365"/>
      <c r="J5" s="325"/>
      <c r="K5" s="325"/>
    </row>
    <row r="6" spans="1:21" ht="12.75" customHeight="1">
      <c r="A6" s="27">
        <v>2007</v>
      </c>
      <c r="B6" s="3" t="s">
        <v>38</v>
      </c>
      <c r="C6" s="3" t="s">
        <v>38</v>
      </c>
      <c r="D6" s="28">
        <v>60.907995812099799</v>
      </c>
      <c r="E6" s="28">
        <v>67.2</v>
      </c>
      <c r="F6" s="3" t="s">
        <v>38</v>
      </c>
      <c r="G6" s="3" t="s">
        <v>38</v>
      </c>
      <c r="H6" s="3" t="s">
        <v>38</v>
      </c>
      <c r="I6" s="3" t="s">
        <v>38</v>
      </c>
      <c r="J6" s="28">
        <v>0.26923462045687785</v>
      </c>
      <c r="K6" s="28">
        <v>0.30890554694482758</v>
      </c>
      <c r="M6" s="548"/>
      <c r="N6" s="548"/>
      <c r="O6" s="548"/>
      <c r="P6" s="548"/>
      <c r="Q6" s="548"/>
      <c r="R6" s="548"/>
      <c r="S6" s="548"/>
    </row>
    <row r="7" spans="1:21" ht="12.75" customHeight="1">
      <c r="A7" s="27">
        <v>2008</v>
      </c>
      <c r="B7" s="3" t="s">
        <v>38</v>
      </c>
      <c r="C7" s="3" t="s">
        <v>38</v>
      </c>
      <c r="D7" s="28">
        <v>61.677157605294752</v>
      </c>
      <c r="E7" s="28">
        <v>66.5</v>
      </c>
      <c r="F7" s="3" t="s">
        <v>38</v>
      </c>
      <c r="G7" s="3" t="s">
        <v>38</v>
      </c>
      <c r="H7" s="3" t="s">
        <v>38</v>
      </c>
      <c r="I7" s="3" t="s">
        <v>38</v>
      </c>
      <c r="J7" s="28">
        <v>0.29946891581700436</v>
      </c>
      <c r="K7" s="28">
        <v>0.32127558430857356</v>
      </c>
      <c r="M7" s="548"/>
      <c r="N7" s="548"/>
      <c r="O7" s="548"/>
      <c r="P7" s="548"/>
      <c r="Q7" s="548"/>
      <c r="R7" s="548"/>
      <c r="S7" s="548"/>
    </row>
    <row r="8" spans="1:21" ht="12.75" customHeight="1">
      <c r="A8" s="27">
        <v>2009</v>
      </c>
      <c r="B8" s="3" t="s">
        <v>38</v>
      </c>
      <c r="C8" s="3" t="s">
        <v>38</v>
      </c>
      <c r="D8" s="28">
        <v>59.087055312317069</v>
      </c>
      <c r="E8" s="28">
        <v>65.7</v>
      </c>
      <c r="F8" s="3" t="s">
        <v>38</v>
      </c>
      <c r="G8" s="3" t="s">
        <v>38</v>
      </c>
      <c r="H8" s="3" t="s">
        <v>38</v>
      </c>
      <c r="I8" s="3" t="s">
        <v>38</v>
      </c>
      <c r="J8" s="28">
        <v>0.38542971013066907</v>
      </c>
      <c r="K8" s="28">
        <v>0.23659290669861224</v>
      </c>
      <c r="U8" s="548"/>
    </row>
    <row r="9" spans="1:21" ht="12.75" customHeight="1">
      <c r="A9" s="27">
        <v>2010</v>
      </c>
      <c r="B9" s="3" t="s">
        <v>38</v>
      </c>
      <c r="C9" s="3" t="s">
        <v>38</v>
      </c>
      <c r="D9" s="28">
        <v>57.668970758606186</v>
      </c>
      <c r="E9" s="28">
        <v>61.8</v>
      </c>
      <c r="F9" s="3" t="s">
        <v>38</v>
      </c>
      <c r="G9" s="3" t="s">
        <v>38</v>
      </c>
      <c r="H9" s="3" t="s">
        <v>38</v>
      </c>
      <c r="I9" s="3" t="s">
        <v>38</v>
      </c>
      <c r="J9" s="28">
        <v>0.11393256240719114</v>
      </c>
      <c r="K9" s="28">
        <v>0.18898729063148337</v>
      </c>
      <c r="U9" s="548"/>
    </row>
    <row r="10" spans="1:21" ht="12.75" customHeight="1">
      <c r="A10" s="27">
        <v>2011</v>
      </c>
      <c r="B10" s="3" t="s">
        <v>38</v>
      </c>
      <c r="C10" s="3" t="s">
        <v>38</v>
      </c>
      <c r="D10" s="28">
        <v>55.19904969926074</v>
      </c>
      <c r="E10" s="28">
        <v>59</v>
      </c>
      <c r="F10" s="3" t="s">
        <v>38</v>
      </c>
      <c r="G10" s="3" t="s">
        <v>38</v>
      </c>
      <c r="H10" s="3" t="s">
        <v>38</v>
      </c>
      <c r="I10" s="3" t="s">
        <v>38</v>
      </c>
      <c r="J10" s="28">
        <v>0.48172808393295485</v>
      </c>
      <c r="K10" s="28">
        <v>0.39100871146165067</v>
      </c>
      <c r="U10" s="548"/>
    </row>
    <row r="11" spans="1:21" ht="12.75" customHeight="1">
      <c r="A11" s="27" t="s">
        <v>92</v>
      </c>
      <c r="B11" s="3" t="s">
        <v>38</v>
      </c>
      <c r="C11" s="3" t="s">
        <v>38</v>
      </c>
      <c r="D11" s="28">
        <v>51.581721335436256</v>
      </c>
      <c r="E11" s="28">
        <v>53.8</v>
      </c>
      <c r="F11" s="3" t="s">
        <v>38</v>
      </c>
      <c r="G11" s="3" t="s">
        <v>38</v>
      </c>
      <c r="H11" s="3" t="s">
        <v>38</v>
      </c>
      <c r="I11" s="3" t="s">
        <v>38</v>
      </c>
      <c r="J11" s="28">
        <v>0.40480854079073353</v>
      </c>
      <c r="K11" s="28">
        <v>0.23929732567869008</v>
      </c>
      <c r="U11" s="548"/>
    </row>
    <row r="12" spans="1:21" ht="12.75" customHeight="1">
      <c r="A12" s="29" t="s">
        <v>93</v>
      </c>
      <c r="B12" s="28">
        <v>56.538897891750665</v>
      </c>
      <c r="C12" s="28">
        <v>60.099938421278175</v>
      </c>
      <c r="D12" s="28">
        <v>49.033092998586291</v>
      </c>
      <c r="E12" s="28">
        <v>54.62760155488202</v>
      </c>
      <c r="F12" s="28">
        <v>26.370735958562264</v>
      </c>
      <c r="G12" s="28">
        <v>29</v>
      </c>
      <c r="H12" s="28">
        <v>42.054450195387048</v>
      </c>
      <c r="I12" s="28">
        <v>38.424361024616267</v>
      </c>
      <c r="J12" s="28">
        <v>1.4</v>
      </c>
      <c r="K12" s="28">
        <v>1.4757005541037693</v>
      </c>
      <c r="U12" s="548"/>
    </row>
    <row r="13" spans="1:21" ht="12.75" customHeight="1">
      <c r="A13" s="163">
        <v>2013</v>
      </c>
      <c r="B13" s="28">
        <v>51.637391059385216</v>
      </c>
      <c r="C13" s="28">
        <v>54.929851292503194</v>
      </c>
      <c r="D13" s="28">
        <v>44.278886025797746</v>
      </c>
      <c r="E13" s="28">
        <v>50.493530799625752</v>
      </c>
      <c r="F13" s="28">
        <v>21.492406933945734</v>
      </c>
      <c r="G13" s="28">
        <v>24.2</v>
      </c>
      <c r="H13" s="28">
        <v>46.62232808357453</v>
      </c>
      <c r="I13" s="28">
        <v>43.518401041237219</v>
      </c>
      <c r="J13" s="28">
        <v>1.7</v>
      </c>
      <c r="K13" s="28">
        <v>1.5517476662611456</v>
      </c>
      <c r="U13" s="548"/>
    </row>
    <row r="14" spans="1:21" ht="12.75" customHeight="1">
      <c r="A14" s="163">
        <v>2014</v>
      </c>
      <c r="B14" s="28">
        <v>49.898240000000001</v>
      </c>
      <c r="C14" s="28">
        <v>54.536715999999998</v>
      </c>
      <c r="D14" s="28">
        <v>42.572482000000001</v>
      </c>
      <c r="E14" s="28">
        <v>50.229717999999998</v>
      </c>
      <c r="F14" s="28">
        <v>21.623121000000001</v>
      </c>
      <c r="G14" s="28">
        <v>26.941623</v>
      </c>
      <c r="H14" s="28">
        <v>48.401313000000002</v>
      </c>
      <c r="I14" s="28">
        <v>44.446049000000002</v>
      </c>
      <c r="J14" s="28">
        <v>1.700448</v>
      </c>
      <c r="K14" s="28">
        <v>1.017234</v>
      </c>
      <c r="U14" s="548"/>
    </row>
    <row r="15" spans="1:21" ht="12.75" customHeight="1">
      <c r="A15" s="163">
        <v>2015</v>
      </c>
      <c r="B15" s="604">
        <v>47.457859680328909</v>
      </c>
      <c r="C15" s="604">
        <v>49.235646225968424</v>
      </c>
      <c r="D15" s="605">
        <v>40.003827460428461</v>
      </c>
      <c r="E15" s="605">
        <v>43.674196580259284</v>
      </c>
      <c r="F15" s="605">
        <v>19.286139742988023</v>
      </c>
      <c r="G15" s="605">
        <v>21.018911900972387</v>
      </c>
      <c r="H15" s="604">
        <v>50.316056983255166</v>
      </c>
      <c r="I15" s="604">
        <v>49.381240667371152</v>
      </c>
      <c r="J15" s="604">
        <v>2.2260833364162327</v>
      </c>
      <c r="K15" s="604">
        <v>1.3831131066603266</v>
      </c>
      <c r="U15" s="548"/>
    </row>
    <row r="16" spans="1:21" ht="12.75" customHeight="1">
      <c r="A16" s="163">
        <v>2016</v>
      </c>
      <c r="B16" s="604">
        <v>42.039172803440401</v>
      </c>
      <c r="C16" s="604">
        <v>48.417967347497495</v>
      </c>
      <c r="D16" s="605">
        <v>35.833067539036001</v>
      </c>
      <c r="E16" s="605">
        <v>43.722799246994498</v>
      </c>
      <c r="F16" s="605">
        <v>17.248383444799099</v>
      </c>
      <c r="G16" s="605">
        <v>21.618205638800202</v>
      </c>
      <c r="H16" s="604">
        <v>56.727372000000003</v>
      </c>
      <c r="I16" s="604">
        <v>50.524742000000003</v>
      </c>
      <c r="J16" s="604">
        <v>1.23345507235413</v>
      </c>
      <c r="K16" s="604">
        <v>1.05729067674545</v>
      </c>
      <c r="U16" s="548"/>
    </row>
    <row r="17" spans="1:21" s="42" customFormat="1" ht="6" customHeight="1">
      <c r="A17" s="296"/>
      <c r="B17" s="268"/>
      <c r="C17" s="600"/>
      <c r="D17" s="600"/>
      <c r="E17" s="600"/>
      <c r="F17" s="600"/>
      <c r="G17" s="600"/>
      <c r="H17" s="600"/>
      <c r="I17" s="600"/>
      <c r="J17" s="600"/>
      <c r="K17" s="266"/>
      <c r="U17" s="548"/>
    </row>
    <row r="18" spans="1:21" s="42" customFormat="1" ht="12.75" customHeight="1">
      <c r="A18" s="801" t="s">
        <v>200</v>
      </c>
      <c r="B18" s="801"/>
      <c r="C18" s="801"/>
      <c r="D18" s="801"/>
      <c r="E18" s="801"/>
      <c r="F18" s="801"/>
      <c r="G18" s="801"/>
      <c r="H18" s="801"/>
      <c r="I18" s="801"/>
      <c r="J18" s="801"/>
      <c r="K18" s="801"/>
      <c r="U18" s="548"/>
    </row>
    <row r="19" spans="1:21">
      <c r="U19" s="548"/>
    </row>
    <row r="20" spans="1:21">
      <c r="U20" s="548"/>
    </row>
    <row r="21" spans="1:21">
      <c r="U21" s="548"/>
    </row>
    <row r="22" spans="1:21">
      <c r="U22" s="548"/>
    </row>
    <row r="23" spans="1:21">
      <c r="U23" s="548"/>
    </row>
    <row r="24" spans="1:21">
      <c r="U24" s="548"/>
    </row>
    <row r="25" spans="1:21">
      <c r="U25" s="548"/>
    </row>
    <row r="26" spans="1:21">
      <c r="U26" s="548"/>
    </row>
    <row r="27" spans="1:21">
      <c r="U27" s="548"/>
    </row>
    <row r="28" spans="1:21">
      <c r="U28" s="548"/>
    </row>
    <row r="29" spans="1:21">
      <c r="U29" s="548"/>
    </row>
    <row r="30" spans="1:21">
      <c r="U30" s="548"/>
    </row>
    <row r="31" spans="1:21">
      <c r="U31" s="548"/>
    </row>
    <row r="32" spans="1:21">
      <c r="U32" s="548"/>
    </row>
    <row r="33" spans="13:19">
      <c r="M33" s="548"/>
      <c r="N33" s="548"/>
      <c r="O33" s="548"/>
      <c r="P33" s="548"/>
      <c r="Q33" s="548"/>
      <c r="R33" s="548"/>
      <c r="S33" s="548"/>
    </row>
    <row r="34" spans="13:19">
      <c r="M34" s="548"/>
      <c r="N34" s="548"/>
      <c r="O34" s="548"/>
      <c r="P34" s="548"/>
      <c r="Q34" s="548"/>
      <c r="R34" s="548"/>
      <c r="S34" s="548"/>
    </row>
  </sheetData>
  <mergeCells count="9">
    <mergeCell ref="K1:M1"/>
    <mergeCell ref="G1:J1"/>
    <mergeCell ref="A18:K18"/>
    <mergeCell ref="A2:K2"/>
    <mergeCell ref="B3:C3"/>
    <mergeCell ref="D3:E3"/>
    <mergeCell ref="F3:G3"/>
    <mergeCell ref="H3:I3"/>
    <mergeCell ref="J3:K3"/>
  </mergeCells>
  <phoneticPr fontId="3" type="noConversion"/>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0"/>
  <sheetViews>
    <sheetView workbookViewId="0">
      <pane ySplit="4" topLeftCell="A5" activePane="bottomLeft" state="frozen"/>
      <selection activeCell="A17" sqref="A17:XFD18"/>
      <selection pane="bottomLeft" activeCell="C24" sqref="C24"/>
    </sheetView>
  </sheetViews>
  <sheetFormatPr defaultColWidth="9.140625" defaultRowHeight="12.75"/>
  <cols>
    <col min="1" max="1" width="6.7109375" style="282" customWidth="1"/>
    <col min="2" max="19" width="8.7109375" style="20" customWidth="1"/>
    <col min="20" max="16384" width="9.140625" style="20"/>
  </cols>
  <sheetData>
    <row r="1" spans="1:14" s="94" customFormat="1" ht="30" customHeight="1">
      <c r="A1" s="142"/>
      <c r="B1" s="286"/>
      <c r="C1" s="286"/>
      <c r="D1" s="286"/>
      <c r="E1" s="286"/>
      <c r="F1" s="286"/>
      <c r="G1" s="286"/>
      <c r="H1" s="286"/>
      <c r="I1" s="286"/>
      <c r="J1" s="286"/>
      <c r="K1" s="774" t="s">
        <v>354</v>
      </c>
      <c r="L1" s="775"/>
      <c r="M1" s="775"/>
      <c r="N1" s="817"/>
    </row>
    <row r="2" spans="1:14" s="284" customFormat="1" ht="15" customHeight="1">
      <c r="A2" s="859" t="s">
        <v>474</v>
      </c>
      <c r="B2" s="859"/>
      <c r="C2" s="859"/>
      <c r="D2" s="859"/>
      <c r="E2" s="859"/>
      <c r="F2" s="859"/>
      <c r="G2" s="859"/>
      <c r="H2" s="859"/>
      <c r="I2" s="859"/>
      <c r="J2" s="859"/>
      <c r="K2" s="859"/>
    </row>
    <row r="3" spans="1:14" ht="30" customHeight="1">
      <c r="A3" s="26"/>
      <c r="B3" s="804" t="s">
        <v>95</v>
      </c>
      <c r="C3" s="804"/>
      <c r="D3" s="804" t="s">
        <v>96</v>
      </c>
      <c r="E3" s="804"/>
      <c r="F3" s="804" t="s">
        <v>97</v>
      </c>
      <c r="G3" s="804"/>
      <c r="H3" s="804" t="s">
        <v>19</v>
      </c>
      <c r="I3" s="804"/>
      <c r="J3" s="804" t="s">
        <v>36</v>
      </c>
      <c r="K3" s="804"/>
      <c r="L3" s="779"/>
      <c r="M3" s="779"/>
      <c r="N3" s="500"/>
    </row>
    <row r="4" spans="1:14" ht="15" customHeight="1">
      <c r="A4" s="156" t="s">
        <v>40</v>
      </c>
      <c r="B4" s="280" t="s">
        <v>29</v>
      </c>
      <c r="C4" s="280" t="s">
        <v>30</v>
      </c>
      <c r="D4" s="280" t="s">
        <v>29</v>
      </c>
      <c r="E4" s="280" t="s">
        <v>30</v>
      </c>
      <c r="F4" s="280" t="s">
        <v>29</v>
      </c>
      <c r="G4" s="280" t="s">
        <v>30</v>
      </c>
      <c r="H4" s="280" t="s">
        <v>29</v>
      </c>
      <c r="I4" s="280" t="s">
        <v>30</v>
      </c>
      <c r="J4" s="280" t="s">
        <v>29</v>
      </c>
      <c r="K4" s="280" t="s">
        <v>30</v>
      </c>
      <c r="L4" s="277"/>
      <c r="M4" s="277"/>
      <c r="N4" s="2"/>
    </row>
    <row r="5" spans="1:14" ht="6" customHeight="1">
      <c r="A5" s="388"/>
      <c r="B5" s="389"/>
      <c r="C5" s="389"/>
      <c r="D5" s="389"/>
      <c r="E5" s="389"/>
      <c r="F5" s="324"/>
      <c r="G5" s="324"/>
      <c r="H5" s="389"/>
      <c r="I5" s="389"/>
      <c r="J5" s="389"/>
      <c r="K5" s="389"/>
    </row>
    <row r="6" spans="1:14" ht="12.75" customHeight="1">
      <c r="A6" s="55">
        <v>2009</v>
      </c>
      <c r="B6" s="31">
        <v>63.105259997258344</v>
      </c>
      <c r="C6" s="31">
        <v>63.465639333374398</v>
      </c>
      <c r="D6" s="31">
        <v>53.613392030903803</v>
      </c>
      <c r="E6" s="31">
        <v>54.638687899926602</v>
      </c>
      <c r="F6" s="35" t="s">
        <v>38</v>
      </c>
      <c r="G6" s="35" t="s">
        <v>38</v>
      </c>
      <c r="H6" s="31">
        <v>35.863430933230816</v>
      </c>
      <c r="I6" s="31">
        <v>36.140720543868063</v>
      </c>
      <c r="J6" s="31">
        <v>1.031309069508769</v>
      </c>
      <c r="K6" s="31">
        <v>0.39364012275393362</v>
      </c>
    </row>
    <row r="7" spans="1:14" ht="12.75" customHeight="1">
      <c r="A7" s="55">
        <v>2010</v>
      </c>
      <c r="B7" s="31">
        <v>63.559860696583911</v>
      </c>
      <c r="C7" s="31">
        <v>63.012729951598537</v>
      </c>
      <c r="D7" s="31">
        <v>47.212851557602804</v>
      </c>
      <c r="E7" s="31">
        <v>47.796257511314522</v>
      </c>
      <c r="F7" s="35" t="s">
        <v>38</v>
      </c>
      <c r="G7" s="35" t="s">
        <v>38</v>
      </c>
      <c r="H7" s="31">
        <v>35.558739816296189</v>
      </c>
      <c r="I7" s="31">
        <v>36.749312630846809</v>
      </c>
      <c r="J7" s="31">
        <v>0.8813994871212486</v>
      </c>
      <c r="K7" s="31">
        <v>0.23795741755563887</v>
      </c>
    </row>
    <row r="8" spans="1:14" ht="12.75" customHeight="1">
      <c r="A8" s="55">
        <v>2011</v>
      </c>
      <c r="B8" s="31">
        <v>61.033182133204988</v>
      </c>
      <c r="C8" s="31">
        <v>58.848562889723631</v>
      </c>
      <c r="D8" s="31">
        <v>42.446989656087339</v>
      </c>
      <c r="E8" s="31">
        <v>41.147098667167391</v>
      </c>
      <c r="F8" s="35" t="s">
        <v>38</v>
      </c>
      <c r="G8" s="35" t="s">
        <v>38</v>
      </c>
      <c r="H8" s="31">
        <v>38.070403099811564</v>
      </c>
      <c r="I8" s="31">
        <v>40.426134430060088</v>
      </c>
      <c r="J8" s="31">
        <v>0.89641476698419598</v>
      </c>
      <c r="K8" s="31">
        <v>0.72530268021524225</v>
      </c>
    </row>
    <row r="9" spans="1:14" ht="12.75" customHeight="1">
      <c r="A9" s="55" t="s">
        <v>92</v>
      </c>
      <c r="B9" s="31">
        <v>60.148223344555163</v>
      </c>
      <c r="C9" s="31">
        <v>56.224256237937041</v>
      </c>
      <c r="D9" s="31">
        <v>39.733647430497513</v>
      </c>
      <c r="E9" s="31">
        <v>37.228550192730204</v>
      </c>
      <c r="F9" s="35" t="s">
        <v>38</v>
      </c>
      <c r="G9" s="35" t="s">
        <v>38</v>
      </c>
      <c r="H9" s="31">
        <v>38.659482070858495</v>
      </c>
      <c r="I9" s="31">
        <v>43.49118595398155</v>
      </c>
      <c r="J9" s="31">
        <v>1.1922945845868551</v>
      </c>
      <c r="K9" s="31">
        <v>0.28455780808020714</v>
      </c>
    </row>
    <row r="10" spans="1:14" ht="12.75" customHeight="1">
      <c r="A10" s="55" t="s">
        <v>93</v>
      </c>
      <c r="B10" s="31">
        <v>53.899674293883983</v>
      </c>
      <c r="C10" s="31">
        <v>56.315055544783199</v>
      </c>
      <c r="D10" s="31">
        <v>31.996182268665596</v>
      </c>
      <c r="E10" s="31">
        <v>35.940110233687825</v>
      </c>
      <c r="F10" s="31">
        <v>6.997366382632153</v>
      </c>
      <c r="G10" s="31">
        <v>6.1322982406650475</v>
      </c>
      <c r="H10" s="31">
        <v>44.819930719246678</v>
      </c>
      <c r="I10" s="31">
        <v>43.041339834903397</v>
      </c>
      <c r="J10" s="31">
        <v>1.2803949868686992</v>
      </c>
      <c r="K10" s="31">
        <v>0.64360462031294441</v>
      </c>
    </row>
    <row r="11" spans="1:14" ht="12.75" customHeight="1">
      <c r="A11" s="55">
        <v>2013</v>
      </c>
      <c r="B11" s="31">
        <v>51.883177195427798</v>
      </c>
      <c r="C11" s="31">
        <v>46.811385370534161</v>
      </c>
      <c r="D11" s="31">
        <v>31.906988355177322</v>
      </c>
      <c r="E11" s="31">
        <v>28.467979411711063</v>
      </c>
      <c r="F11" s="31">
        <v>7.8961979748062765</v>
      </c>
      <c r="G11" s="31">
        <v>4.9989286599627913</v>
      </c>
      <c r="H11" s="31">
        <v>47.333259279915289</v>
      </c>
      <c r="I11" s="31">
        <v>52.649135314309582</v>
      </c>
      <c r="J11" s="31">
        <v>0.78356352465807855</v>
      </c>
      <c r="K11" s="31">
        <v>0.53947931515450365</v>
      </c>
    </row>
    <row r="12" spans="1:14" ht="12.75" customHeight="1">
      <c r="A12" s="55">
        <v>2014</v>
      </c>
      <c r="B12" s="31">
        <v>49.32188063982327</v>
      </c>
      <c r="C12" s="31">
        <v>44.998425652162801</v>
      </c>
      <c r="D12" s="31">
        <v>29.83936183445719</v>
      </c>
      <c r="E12" s="31">
        <v>26.918213662476631</v>
      </c>
      <c r="F12" s="31">
        <v>7.6605307473457254</v>
      </c>
      <c r="G12" s="31">
        <v>5.449801943552754</v>
      </c>
      <c r="H12" s="31">
        <v>50.154682649728066</v>
      </c>
      <c r="I12" s="31">
        <v>54.435426529540074</v>
      </c>
      <c r="J12" s="31">
        <v>0.52343671044790363</v>
      </c>
      <c r="K12" s="31">
        <v>0.56614781829315175</v>
      </c>
    </row>
    <row r="13" spans="1:14">
      <c r="A13" s="55">
        <v>2015</v>
      </c>
      <c r="B13" s="31">
        <v>43.34465459068749</v>
      </c>
      <c r="C13" s="31">
        <v>39.307467486220922</v>
      </c>
      <c r="D13" s="31">
        <v>25.937152674200366</v>
      </c>
      <c r="E13" s="31">
        <v>24.971812844593369</v>
      </c>
      <c r="F13" s="31">
        <v>6.2060278734856071</v>
      </c>
      <c r="G13" s="31">
        <v>4.7980211990069259</v>
      </c>
      <c r="H13" s="31">
        <v>55.717315132148883</v>
      </c>
      <c r="I13" s="31">
        <v>59.973448192103376</v>
      </c>
      <c r="J13" s="31">
        <v>0.93803027716425724</v>
      </c>
      <c r="K13" s="31">
        <v>0.71908432167621639</v>
      </c>
    </row>
    <row r="14" spans="1:14">
      <c r="A14" s="55">
        <v>2016</v>
      </c>
      <c r="B14" s="31">
        <v>39.841988691965703</v>
      </c>
      <c r="C14" s="31">
        <v>34.196540337337503</v>
      </c>
      <c r="D14" s="31">
        <v>22.0229699192293</v>
      </c>
      <c r="E14" s="31">
        <v>18.899198549577701</v>
      </c>
      <c r="F14" s="31">
        <v>4.7512415406710398</v>
      </c>
      <c r="G14" s="31">
        <v>3.8550315181800698</v>
      </c>
      <c r="H14" s="31">
        <v>59.207809892969898</v>
      </c>
      <c r="I14" s="31">
        <v>64.763488909682195</v>
      </c>
      <c r="J14" s="31">
        <v>0.95020141506440003</v>
      </c>
      <c r="K14" s="31">
        <v>1.03997075298029</v>
      </c>
    </row>
    <row r="15" spans="1:14" s="42" customFormat="1" ht="6" customHeight="1">
      <c r="A15" s="268" t="s">
        <v>40</v>
      </c>
      <c r="B15" s="267"/>
      <c r="C15" s="267"/>
      <c r="D15" s="267"/>
      <c r="E15" s="267"/>
      <c r="F15" s="267"/>
      <c r="G15" s="267"/>
      <c r="H15" s="267"/>
      <c r="I15" s="267"/>
      <c r="J15" s="267"/>
      <c r="K15" s="266"/>
    </row>
    <row r="16" spans="1:14" ht="30" customHeight="1">
      <c r="A16" s="801" t="s">
        <v>309</v>
      </c>
      <c r="B16" s="866"/>
      <c r="C16" s="866"/>
      <c r="D16" s="866"/>
      <c r="E16" s="866"/>
      <c r="F16" s="866"/>
      <c r="G16" s="866"/>
      <c r="H16" s="866"/>
      <c r="I16" s="866"/>
      <c r="J16" s="866"/>
      <c r="K16" s="866"/>
    </row>
    <row r="17" spans="1:11" s="42" customFormat="1" ht="6" customHeight="1">
      <c r="A17" s="426" t="s">
        <v>40</v>
      </c>
      <c r="B17" s="425"/>
      <c r="C17" s="425"/>
      <c r="D17" s="425"/>
      <c r="E17" s="425"/>
      <c r="F17" s="425"/>
      <c r="G17" s="425"/>
      <c r="H17" s="425"/>
      <c r="I17" s="425"/>
      <c r="J17" s="425"/>
      <c r="K17" s="107"/>
    </row>
    <row r="18" spans="1:11" s="42" customFormat="1" ht="12.75" customHeight="1">
      <c r="A18" s="801" t="s">
        <v>200</v>
      </c>
      <c r="B18" s="801"/>
      <c r="C18" s="801"/>
      <c r="D18" s="801"/>
      <c r="E18" s="801"/>
      <c r="F18" s="801"/>
      <c r="G18" s="801"/>
      <c r="H18" s="801"/>
      <c r="I18" s="801"/>
      <c r="J18" s="801"/>
      <c r="K18" s="801"/>
    </row>
    <row r="20" spans="1:11">
      <c r="E20" s="639"/>
      <c r="G20" s="639"/>
      <c r="K20" s="639"/>
    </row>
  </sheetData>
  <mergeCells count="10">
    <mergeCell ref="K1:N1"/>
    <mergeCell ref="L3:M3"/>
    <mergeCell ref="A18:K18"/>
    <mergeCell ref="A16:K16"/>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59"/>
  <sheetViews>
    <sheetView workbookViewId="0">
      <pane ySplit="4" topLeftCell="A15" activePane="bottomLeft" state="frozen"/>
      <selection activeCell="A56" sqref="A56"/>
      <selection pane="bottomLeft" activeCell="F58" sqref="F58"/>
    </sheetView>
  </sheetViews>
  <sheetFormatPr defaultColWidth="9.140625" defaultRowHeight="12.75"/>
  <cols>
    <col min="1" max="1" width="6.7109375" style="20" customWidth="1"/>
    <col min="2" max="26" width="8.7109375" style="20" customWidth="1"/>
    <col min="27" max="16384" width="9.140625" style="20"/>
  </cols>
  <sheetData>
    <row r="1" spans="1:14" ht="30" customHeight="1">
      <c r="A1" s="675"/>
      <c r="B1" s="675"/>
      <c r="C1" s="675"/>
      <c r="D1" s="668"/>
      <c r="E1" s="668"/>
      <c r="F1" s="668"/>
      <c r="G1" s="668"/>
      <c r="H1" s="668"/>
      <c r="I1" s="668"/>
      <c r="J1" s="668"/>
      <c r="K1" s="774" t="s">
        <v>354</v>
      </c>
      <c r="L1" s="775"/>
      <c r="M1" s="775"/>
      <c r="N1" s="817"/>
    </row>
    <row r="2" spans="1:14" s="679" customFormat="1" ht="30" customHeight="1">
      <c r="A2" s="784" t="s">
        <v>485</v>
      </c>
      <c r="B2" s="784"/>
      <c r="C2" s="784"/>
      <c r="D2" s="784"/>
      <c r="E2" s="784"/>
      <c r="F2" s="784"/>
      <c r="G2" s="784"/>
      <c r="H2" s="784"/>
      <c r="I2" s="784"/>
      <c r="J2" s="784"/>
      <c r="K2" s="784"/>
    </row>
    <row r="3" spans="1:14" s="665" customFormat="1" ht="15" customHeight="1">
      <c r="A3" s="680"/>
      <c r="B3" s="779" t="s">
        <v>10</v>
      </c>
      <c r="C3" s="779"/>
      <c r="D3" s="779" t="s">
        <v>56</v>
      </c>
      <c r="E3" s="779"/>
      <c r="F3" s="779" t="s">
        <v>58</v>
      </c>
      <c r="G3" s="779"/>
      <c r="H3" s="779" t="s">
        <v>57</v>
      </c>
      <c r="I3" s="779"/>
      <c r="J3" s="779" t="s">
        <v>36</v>
      </c>
      <c r="K3" s="779"/>
    </row>
    <row r="4" spans="1:14" ht="15" customHeight="1">
      <c r="A4" s="157" t="s">
        <v>40</v>
      </c>
      <c r="B4" s="668" t="s">
        <v>29</v>
      </c>
      <c r="C4" s="668" t="s">
        <v>30</v>
      </c>
      <c r="D4" s="668" t="s">
        <v>29</v>
      </c>
      <c r="E4" s="668" t="s">
        <v>30</v>
      </c>
      <c r="F4" s="668" t="s">
        <v>29</v>
      </c>
      <c r="G4" s="668" t="s">
        <v>30</v>
      </c>
      <c r="H4" s="668" t="s">
        <v>29</v>
      </c>
      <c r="I4" s="668" t="s">
        <v>30</v>
      </c>
      <c r="J4" s="668" t="s">
        <v>29</v>
      </c>
      <c r="K4" s="668" t="s">
        <v>30</v>
      </c>
    </row>
    <row r="5" spans="1:14" ht="6" customHeight="1">
      <c r="A5" s="297"/>
      <c r="B5" s="390"/>
      <c r="C5" s="390"/>
      <c r="D5" s="265"/>
      <c r="E5" s="265"/>
      <c r="F5" s="265"/>
      <c r="G5" s="265"/>
      <c r="H5" s="265"/>
      <c r="I5" s="265"/>
      <c r="J5" s="265"/>
      <c r="K5" s="265"/>
    </row>
    <row r="6" spans="1:14" ht="12.75" customHeight="1">
      <c r="A6" s="675">
        <v>1971</v>
      </c>
      <c r="B6" s="99">
        <v>1285</v>
      </c>
      <c r="C6" s="99">
        <v>1342</v>
      </c>
      <c r="D6" s="668">
        <v>5</v>
      </c>
      <c r="E6" s="668">
        <v>6</v>
      </c>
      <c r="F6" s="668">
        <v>9</v>
      </c>
      <c r="G6" s="668">
        <v>9</v>
      </c>
      <c r="H6" s="668">
        <v>84</v>
      </c>
      <c r="I6" s="668">
        <v>84</v>
      </c>
      <c r="J6" s="668">
        <v>2</v>
      </c>
      <c r="K6" s="668">
        <v>1</v>
      </c>
    </row>
    <row r="7" spans="1:14" ht="12.75" customHeight="1">
      <c r="A7" s="675">
        <v>1972</v>
      </c>
      <c r="B7" s="99">
        <v>2615</v>
      </c>
      <c r="C7" s="99">
        <v>2569</v>
      </c>
      <c r="D7" s="668">
        <v>3</v>
      </c>
      <c r="E7" s="668">
        <v>5</v>
      </c>
      <c r="F7" s="668">
        <v>8</v>
      </c>
      <c r="G7" s="668">
        <v>9</v>
      </c>
      <c r="H7" s="668">
        <v>89</v>
      </c>
      <c r="I7" s="668">
        <v>85</v>
      </c>
      <c r="J7" s="668">
        <v>0</v>
      </c>
      <c r="K7" s="668">
        <v>1</v>
      </c>
    </row>
    <row r="8" spans="1:14" ht="12.75" customHeight="1">
      <c r="A8" s="675">
        <v>1973</v>
      </c>
      <c r="B8" s="99">
        <v>2457</v>
      </c>
      <c r="C8" s="99">
        <v>2416</v>
      </c>
      <c r="D8" s="668">
        <v>3</v>
      </c>
      <c r="E8" s="668">
        <v>5</v>
      </c>
      <c r="F8" s="668">
        <v>6</v>
      </c>
      <c r="G8" s="668">
        <v>7</v>
      </c>
      <c r="H8" s="668">
        <v>88</v>
      </c>
      <c r="I8" s="668">
        <v>86</v>
      </c>
      <c r="J8" s="668">
        <v>3</v>
      </c>
      <c r="K8" s="668">
        <v>2</v>
      </c>
    </row>
    <row r="9" spans="1:14" ht="12.75" customHeight="1">
      <c r="A9" s="675">
        <v>1974</v>
      </c>
      <c r="B9" s="99">
        <v>2131</v>
      </c>
      <c r="C9" s="99">
        <v>2092</v>
      </c>
      <c r="D9" s="668">
        <v>3</v>
      </c>
      <c r="E9" s="668">
        <v>3</v>
      </c>
      <c r="F9" s="668">
        <v>4</v>
      </c>
      <c r="G9" s="668">
        <v>6</v>
      </c>
      <c r="H9" s="668">
        <v>92</v>
      </c>
      <c r="I9" s="668">
        <v>90</v>
      </c>
      <c r="J9" s="668">
        <v>1</v>
      </c>
      <c r="K9" s="668">
        <v>1</v>
      </c>
    </row>
    <row r="10" spans="1:14" ht="12.75" customHeight="1">
      <c r="A10" s="675">
        <v>1975</v>
      </c>
      <c r="B10" s="99">
        <v>1349</v>
      </c>
      <c r="C10" s="99">
        <v>1963</v>
      </c>
      <c r="D10" s="668">
        <v>3</v>
      </c>
      <c r="E10" s="668">
        <v>3</v>
      </c>
      <c r="F10" s="668">
        <v>5</v>
      </c>
      <c r="G10" s="668">
        <v>7</v>
      </c>
      <c r="H10" s="668">
        <v>92</v>
      </c>
      <c r="I10" s="668">
        <v>89</v>
      </c>
      <c r="J10" s="668">
        <v>0</v>
      </c>
      <c r="K10" s="668">
        <v>0</v>
      </c>
    </row>
    <row r="11" spans="1:14" ht="12.75" customHeight="1">
      <c r="A11" s="675">
        <v>1976</v>
      </c>
      <c r="B11" s="99">
        <v>1989</v>
      </c>
      <c r="C11" s="99">
        <v>1864</v>
      </c>
      <c r="D11" s="668">
        <v>3</v>
      </c>
      <c r="E11" s="668">
        <v>4</v>
      </c>
      <c r="F11" s="668">
        <v>6</v>
      </c>
      <c r="G11" s="668">
        <v>7</v>
      </c>
      <c r="H11" s="668">
        <v>88</v>
      </c>
      <c r="I11" s="668">
        <v>89</v>
      </c>
      <c r="J11" s="668">
        <v>1</v>
      </c>
      <c r="K11" s="668">
        <v>1</v>
      </c>
    </row>
    <row r="12" spans="1:14" ht="12.75" customHeight="1">
      <c r="A12" s="675">
        <v>1977</v>
      </c>
      <c r="B12" s="102" t="s">
        <v>37</v>
      </c>
      <c r="C12" s="102" t="s">
        <v>37</v>
      </c>
      <c r="D12" s="668">
        <v>3</v>
      </c>
      <c r="E12" s="668">
        <v>4</v>
      </c>
      <c r="F12" s="668">
        <v>4</v>
      </c>
      <c r="G12" s="668">
        <v>6</v>
      </c>
      <c r="H12" s="668">
        <v>91</v>
      </c>
      <c r="I12" s="668">
        <v>88</v>
      </c>
      <c r="J12" s="668">
        <v>2</v>
      </c>
      <c r="K12" s="668">
        <v>1</v>
      </c>
    </row>
    <row r="13" spans="1:14" ht="12.75" customHeight="1">
      <c r="A13" s="675">
        <v>1978</v>
      </c>
      <c r="B13" s="102" t="s">
        <v>37</v>
      </c>
      <c r="C13" s="102" t="s">
        <v>37</v>
      </c>
      <c r="D13" s="668">
        <v>3</v>
      </c>
      <c r="E13" s="668">
        <v>4</v>
      </c>
      <c r="F13" s="668">
        <v>5</v>
      </c>
      <c r="G13" s="668">
        <v>6</v>
      </c>
      <c r="H13" s="668">
        <v>90</v>
      </c>
      <c r="I13" s="668">
        <v>88</v>
      </c>
      <c r="J13" s="668">
        <v>2</v>
      </c>
      <c r="K13" s="668">
        <v>2</v>
      </c>
    </row>
    <row r="14" spans="1:14" ht="12.75" customHeight="1">
      <c r="A14" s="675">
        <v>1979</v>
      </c>
      <c r="B14" s="102" t="s">
        <v>37</v>
      </c>
      <c r="C14" s="102" t="s">
        <v>37</v>
      </c>
      <c r="D14" s="668">
        <v>2</v>
      </c>
      <c r="E14" s="668">
        <v>2</v>
      </c>
      <c r="F14" s="668">
        <v>4</v>
      </c>
      <c r="G14" s="668">
        <v>6</v>
      </c>
      <c r="H14" s="668">
        <v>93</v>
      </c>
      <c r="I14" s="668">
        <v>91</v>
      </c>
      <c r="J14" s="668">
        <v>1</v>
      </c>
      <c r="K14" s="668">
        <v>1</v>
      </c>
    </row>
    <row r="15" spans="1:14" ht="12.75" customHeight="1">
      <c r="A15" s="675">
        <v>1980</v>
      </c>
      <c r="B15" s="102" t="s">
        <v>37</v>
      </c>
      <c r="C15" s="102" t="s">
        <v>37</v>
      </c>
      <c r="D15" s="668">
        <v>2</v>
      </c>
      <c r="E15" s="668">
        <v>3</v>
      </c>
      <c r="F15" s="668">
        <v>4</v>
      </c>
      <c r="G15" s="668">
        <v>6</v>
      </c>
      <c r="H15" s="668">
        <v>94</v>
      </c>
      <c r="I15" s="668">
        <v>90</v>
      </c>
      <c r="J15" s="668">
        <v>0</v>
      </c>
      <c r="K15" s="668">
        <v>0</v>
      </c>
    </row>
    <row r="16" spans="1:14" ht="12.75" customHeight="1">
      <c r="A16" s="675">
        <v>1981</v>
      </c>
      <c r="B16" s="102" t="s">
        <v>37</v>
      </c>
      <c r="C16" s="102" t="s">
        <v>37</v>
      </c>
      <c r="D16" s="668">
        <v>3</v>
      </c>
      <c r="E16" s="668">
        <v>4</v>
      </c>
      <c r="F16" s="668">
        <v>4</v>
      </c>
      <c r="G16" s="668">
        <v>6</v>
      </c>
      <c r="H16" s="668">
        <v>92</v>
      </c>
      <c r="I16" s="668">
        <v>89</v>
      </c>
      <c r="J16" s="668">
        <v>1</v>
      </c>
      <c r="K16" s="668">
        <v>1</v>
      </c>
    </row>
    <row r="17" spans="1:11" ht="12.75" customHeight="1">
      <c r="A17" s="675">
        <v>1982</v>
      </c>
      <c r="B17" s="102" t="s">
        <v>37</v>
      </c>
      <c r="C17" s="102" t="s">
        <v>37</v>
      </c>
      <c r="D17" s="668">
        <v>2</v>
      </c>
      <c r="E17" s="668">
        <v>3</v>
      </c>
      <c r="F17" s="668">
        <v>4</v>
      </c>
      <c r="G17" s="668">
        <v>5</v>
      </c>
      <c r="H17" s="668">
        <v>94</v>
      </c>
      <c r="I17" s="668">
        <v>92</v>
      </c>
      <c r="J17" s="668">
        <v>0</v>
      </c>
      <c r="K17" s="668">
        <v>0</v>
      </c>
    </row>
    <row r="18" spans="1:11" ht="12.75" customHeight="1">
      <c r="A18" s="675">
        <v>1983</v>
      </c>
      <c r="B18" s="102" t="s">
        <v>37</v>
      </c>
      <c r="C18" s="102" t="s">
        <v>37</v>
      </c>
      <c r="D18" s="102" t="s">
        <v>37</v>
      </c>
      <c r="E18" s="102" t="s">
        <v>37</v>
      </c>
      <c r="F18" s="102" t="s">
        <v>37</v>
      </c>
      <c r="G18" s="102" t="s">
        <v>37</v>
      </c>
      <c r="H18" s="102" t="s">
        <v>37</v>
      </c>
      <c r="I18" s="102" t="s">
        <v>37</v>
      </c>
      <c r="J18" s="102" t="s">
        <v>37</v>
      </c>
      <c r="K18" s="102" t="s">
        <v>37</v>
      </c>
    </row>
    <row r="19" spans="1:11" ht="12.75" customHeight="1">
      <c r="A19" s="675">
        <v>1984</v>
      </c>
      <c r="B19" s="102" t="s">
        <v>37</v>
      </c>
      <c r="C19" s="102" t="s">
        <v>37</v>
      </c>
      <c r="D19" s="102" t="s">
        <v>37</v>
      </c>
      <c r="E19" s="102" t="s">
        <v>37</v>
      </c>
      <c r="F19" s="102" t="s">
        <v>37</v>
      </c>
      <c r="G19" s="102" t="s">
        <v>37</v>
      </c>
      <c r="H19" s="102" t="s">
        <v>37</v>
      </c>
      <c r="I19" s="102" t="s">
        <v>37</v>
      </c>
      <c r="J19" s="102" t="s">
        <v>37</v>
      </c>
      <c r="K19" s="102" t="s">
        <v>37</v>
      </c>
    </row>
    <row r="20" spans="1:11" ht="12.75" customHeight="1">
      <c r="A20" s="675">
        <v>1985</v>
      </c>
      <c r="B20" s="102" t="s">
        <v>37</v>
      </c>
      <c r="C20" s="102" t="s">
        <v>37</v>
      </c>
      <c r="D20" s="102" t="s">
        <v>37</v>
      </c>
      <c r="E20" s="102" t="s">
        <v>37</v>
      </c>
      <c r="F20" s="102" t="s">
        <v>37</v>
      </c>
      <c r="G20" s="102" t="s">
        <v>37</v>
      </c>
      <c r="H20" s="102" t="s">
        <v>37</v>
      </c>
      <c r="I20" s="102" t="s">
        <v>37</v>
      </c>
      <c r="J20" s="102" t="s">
        <v>37</v>
      </c>
      <c r="K20" s="102" t="s">
        <v>37</v>
      </c>
    </row>
    <row r="21" spans="1:11" ht="12.75" customHeight="1">
      <c r="A21" s="675">
        <v>1986</v>
      </c>
      <c r="B21" s="171">
        <v>2789</v>
      </c>
      <c r="C21" s="171">
        <v>2775</v>
      </c>
      <c r="D21" s="668">
        <v>2</v>
      </c>
      <c r="E21" s="668">
        <v>3</v>
      </c>
      <c r="F21" s="668">
        <v>4</v>
      </c>
      <c r="G21" s="668">
        <v>4</v>
      </c>
      <c r="H21" s="668">
        <v>93</v>
      </c>
      <c r="I21" s="668">
        <v>93</v>
      </c>
      <c r="J21" s="668">
        <v>0</v>
      </c>
      <c r="K21" s="668">
        <v>0</v>
      </c>
    </row>
    <row r="22" spans="1:11" ht="12.75" customHeight="1">
      <c r="A22" s="675">
        <v>1987</v>
      </c>
      <c r="B22" s="171">
        <v>2848</v>
      </c>
      <c r="C22" s="171">
        <v>2720</v>
      </c>
      <c r="D22" s="668">
        <v>2</v>
      </c>
      <c r="E22" s="668">
        <v>3</v>
      </c>
      <c r="F22" s="668">
        <v>4</v>
      </c>
      <c r="G22" s="668">
        <v>4</v>
      </c>
      <c r="H22" s="668">
        <v>95</v>
      </c>
      <c r="I22" s="668">
        <v>92</v>
      </c>
      <c r="J22" s="668">
        <v>0</v>
      </c>
      <c r="K22" s="668">
        <v>0</v>
      </c>
    </row>
    <row r="23" spans="1:11" ht="12.75" customHeight="1">
      <c r="A23" s="675">
        <v>1988</v>
      </c>
      <c r="B23" s="98">
        <v>2618</v>
      </c>
      <c r="C23" s="98">
        <v>2623</v>
      </c>
      <c r="D23" s="668">
        <v>2</v>
      </c>
      <c r="E23" s="668">
        <v>3</v>
      </c>
      <c r="F23" s="668">
        <v>3</v>
      </c>
      <c r="G23" s="668">
        <v>4</v>
      </c>
      <c r="H23" s="668">
        <v>95</v>
      </c>
      <c r="I23" s="668">
        <v>93</v>
      </c>
      <c r="J23" s="668">
        <v>0</v>
      </c>
      <c r="K23" s="668">
        <v>0</v>
      </c>
    </row>
    <row r="24" spans="1:11" ht="12.75" customHeight="1">
      <c r="A24" s="675">
        <v>1989</v>
      </c>
      <c r="B24" s="98">
        <v>2758</v>
      </c>
      <c r="C24" s="98">
        <v>2767</v>
      </c>
      <c r="D24" s="95">
        <v>1.5982859110277705</v>
      </c>
      <c r="E24" s="95">
        <v>2.5396470723348075</v>
      </c>
      <c r="F24" s="95">
        <v>3.3851850684020119</v>
      </c>
      <c r="G24" s="95">
        <v>5.0731281409351405</v>
      </c>
      <c r="H24" s="95">
        <v>94.98026768768905</v>
      </c>
      <c r="I24" s="95">
        <v>92.353321833799299</v>
      </c>
      <c r="J24" s="95">
        <v>3.6261332881256443E-2</v>
      </c>
      <c r="K24" s="95">
        <v>3.3902952930946736E-2</v>
      </c>
    </row>
    <row r="25" spans="1:11" ht="12.75" customHeight="1">
      <c r="A25" s="675">
        <v>1990</v>
      </c>
      <c r="B25" s="98">
        <v>2864</v>
      </c>
      <c r="C25" s="98">
        <v>2849</v>
      </c>
      <c r="D25" s="95">
        <v>2.4824504591595926</v>
      </c>
      <c r="E25" s="95">
        <v>2.9097568139350121</v>
      </c>
      <c r="F25" s="95">
        <v>3.5863274944200549</v>
      </c>
      <c r="G25" s="95">
        <v>4.8107826685477111</v>
      </c>
      <c r="H25" s="95">
        <v>93.89371021974074</v>
      </c>
      <c r="I25" s="95">
        <v>92.242436926969532</v>
      </c>
      <c r="J25" s="95">
        <v>3.7511826680737978E-2</v>
      </c>
      <c r="K25" s="95">
        <v>3.7023590547971795E-2</v>
      </c>
    </row>
    <row r="26" spans="1:11" ht="12.75" customHeight="1">
      <c r="A26" s="675">
        <v>1991</v>
      </c>
      <c r="B26" s="98">
        <v>2854</v>
      </c>
      <c r="C26" s="98">
        <v>2795</v>
      </c>
      <c r="D26" s="95">
        <v>2.254301663275784</v>
      </c>
      <c r="E26" s="95">
        <v>3.2114762562940733</v>
      </c>
      <c r="F26" s="95">
        <v>4.2725727889176417</v>
      </c>
      <c r="G26" s="95">
        <v>5.3503243940192871</v>
      </c>
      <c r="H26" s="95">
        <v>93.202302001221312</v>
      </c>
      <c r="I26" s="95">
        <v>91.331484897784165</v>
      </c>
      <c r="J26" s="95">
        <v>0.27082354658537755</v>
      </c>
      <c r="K26" s="95">
        <v>0.10671445190234563</v>
      </c>
    </row>
    <row r="27" spans="1:11" ht="12.75" customHeight="1">
      <c r="A27" s="675">
        <v>1992</v>
      </c>
      <c r="B27" s="98">
        <v>2848</v>
      </c>
      <c r="C27" s="98">
        <v>2749</v>
      </c>
      <c r="D27" s="95">
        <v>2.4688375175768238</v>
      </c>
      <c r="E27" s="95">
        <v>3.2691080210294015</v>
      </c>
      <c r="F27" s="95">
        <v>4.4722646378452069</v>
      </c>
      <c r="G27" s="95">
        <v>6.2624395195366347</v>
      </c>
      <c r="H27" s="95">
        <v>92.883925908867695</v>
      </c>
      <c r="I27" s="95">
        <v>90.393636623485548</v>
      </c>
      <c r="J27" s="95">
        <v>0.17497193571228453</v>
      </c>
      <c r="K27" s="95">
        <v>7.4815835946273196E-2</v>
      </c>
    </row>
    <row r="28" spans="1:11" ht="12.75" customHeight="1">
      <c r="A28" s="675">
        <v>1993</v>
      </c>
      <c r="B28" s="98">
        <v>2868</v>
      </c>
      <c r="C28" s="98">
        <v>2735</v>
      </c>
      <c r="D28" s="95">
        <v>2.3900391484334387</v>
      </c>
      <c r="E28" s="95">
        <v>4.6796951076934574</v>
      </c>
      <c r="F28" s="95">
        <v>5.5825591395436982</v>
      </c>
      <c r="G28" s="95">
        <v>6.9664275106141416</v>
      </c>
      <c r="H28" s="95">
        <v>91.886120678104461</v>
      </c>
      <c r="I28" s="95">
        <v>88.17225614756174</v>
      </c>
      <c r="J28" s="95">
        <v>0.1412810339187926</v>
      </c>
      <c r="K28" s="95">
        <v>0.18162123413066558</v>
      </c>
    </row>
    <row r="29" spans="1:11" ht="12.75" customHeight="1">
      <c r="A29" s="675">
        <v>1994</v>
      </c>
      <c r="B29" s="98">
        <v>2742</v>
      </c>
      <c r="C29" s="98">
        <v>2804</v>
      </c>
      <c r="D29" s="95">
        <v>3.1658099715624348</v>
      </c>
      <c r="E29" s="95">
        <v>5.9877823901987108</v>
      </c>
      <c r="F29" s="95">
        <v>7.7177265563447524</v>
      </c>
      <c r="G29" s="95">
        <v>10.882462675401012</v>
      </c>
      <c r="H29" s="95">
        <v>89.007771532681687</v>
      </c>
      <c r="I29" s="95">
        <v>82.879302559952421</v>
      </c>
      <c r="J29" s="95">
        <v>0.1086919394104645</v>
      </c>
      <c r="K29" s="95">
        <v>0.2504523744488743</v>
      </c>
    </row>
    <row r="30" spans="1:11" ht="12.75" customHeight="1">
      <c r="A30" s="675">
        <v>1995</v>
      </c>
      <c r="B30" s="98">
        <v>2623</v>
      </c>
      <c r="C30" s="98">
        <v>2582</v>
      </c>
      <c r="D30" s="95">
        <v>5.1788987263077475</v>
      </c>
      <c r="E30" s="95">
        <v>7.7901276957556487</v>
      </c>
      <c r="F30" s="95">
        <v>9.7067443954364379</v>
      </c>
      <c r="G30" s="95">
        <v>11.574500392174182</v>
      </c>
      <c r="H30" s="95">
        <v>84.597775076742124</v>
      </c>
      <c r="I30" s="95">
        <v>80.392771305381274</v>
      </c>
      <c r="J30" s="95">
        <v>0.51658180151552369</v>
      </c>
      <c r="K30" s="95">
        <v>0.24260060668816569</v>
      </c>
    </row>
    <row r="31" spans="1:11" ht="12.75" customHeight="1">
      <c r="A31" s="675">
        <v>1996</v>
      </c>
      <c r="B31" s="98">
        <v>2775</v>
      </c>
      <c r="C31" s="98">
        <v>2738</v>
      </c>
      <c r="D31" s="95">
        <v>5.9606205969218866</v>
      </c>
      <c r="E31" s="95">
        <v>7.7749754248881562</v>
      </c>
      <c r="F31" s="95">
        <v>10.482514081646887</v>
      </c>
      <c r="G31" s="95">
        <v>10.72011834909283</v>
      </c>
      <c r="H31" s="95">
        <v>83.171578516710397</v>
      </c>
      <c r="I31" s="95">
        <v>81.194364482501626</v>
      </c>
      <c r="J31" s="95">
        <v>0.38528680471954307</v>
      </c>
      <c r="K31" s="95">
        <v>0.3105417435122087</v>
      </c>
    </row>
    <row r="32" spans="1:11" ht="12.75" customHeight="1">
      <c r="A32" s="675">
        <v>1997</v>
      </c>
      <c r="B32" s="98">
        <v>2656</v>
      </c>
      <c r="C32" s="98">
        <v>2538</v>
      </c>
      <c r="D32" s="95">
        <v>7.3662364595824217</v>
      </c>
      <c r="E32" s="95">
        <v>8.9372283382241537</v>
      </c>
      <c r="F32" s="95">
        <v>11.710950969949101</v>
      </c>
      <c r="G32" s="95">
        <v>12.617726134511184</v>
      </c>
      <c r="H32" s="95">
        <v>80.635604140099218</v>
      </c>
      <c r="I32" s="95">
        <v>78.3375016176158</v>
      </c>
      <c r="J32" s="95">
        <v>0.28720843036563387</v>
      </c>
      <c r="K32" s="95">
        <v>0.10754390965088886</v>
      </c>
    </row>
    <row r="33" spans="1:17" ht="12.75" customHeight="1">
      <c r="A33" s="675">
        <v>1998</v>
      </c>
      <c r="B33" s="98">
        <v>2450</v>
      </c>
      <c r="C33" s="98">
        <v>2521</v>
      </c>
      <c r="D33" s="95">
        <v>6.2152487507381098</v>
      </c>
      <c r="E33" s="95">
        <v>8.2573498172463449</v>
      </c>
      <c r="F33" s="95">
        <v>10.36497939866798</v>
      </c>
      <c r="G33" s="95">
        <v>12.90620969254366</v>
      </c>
      <c r="H33" s="95">
        <v>83.146482627704913</v>
      </c>
      <c r="I33" s="95">
        <v>78.55506275535933</v>
      </c>
      <c r="J33" s="95">
        <v>0.27328922288818358</v>
      </c>
      <c r="K33" s="95">
        <v>0.28137773484953132</v>
      </c>
    </row>
    <row r="34" spans="1:17" ht="12.75" customHeight="1">
      <c r="A34" s="675">
        <v>1999</v>
      </c>
      <c r="B34" s="98">
        <v>2388</v>
      </c>
      <c r="C34" s="98">
        <v>2304</v>
      </c>
      <c r="D34" s="95">
        <v>4.5660651563881469</v>
      </c>
      <c r="E34" s="95">
        <v>8.2016259091620061</v>
      </c>
      <c r="F34" s="95">
        <v>9.8214397097808028</v>
      </c>
      <c r="G34" s="95">
        <v>12.928449268012502</v>
      </c>
      <c r="H34" s="95">
        <v>85.467351075219113</v>
      </c>
      <c r="I34" s="95">
        <v>78.744451823079487</v>
      </c>
      <c r="J34" s="95">
        <v>0.14514405861286198</v>
      </c>
      <c r="K34" s="95">
        <v>0.12547299974528586</v>
      </c>
    </row>
    <row r="35" spans="1:17" ht="12.75" customHeight="1">
      <c r="A35" s="675">
        <v>2000</v>
      </c>
      <c r="B35" s="98">
        <v>2374</v>
      </c>
      <c r="C35" s="98">
        <v>2460</v>
      </c>
      <c r="D35" s="95">
        <v>4.7812482258815354</v>
      </c>
      <c r="E35" s="95">
        <v>7.6021301361479177</v>
      </c>
      <c r="F35" s="95">
        <v>10.199999999999999</v>
      </c>
      <c r="G35" s="95">
        <v>12.005545044457296</v>
      </c>
      <c r="H35" s="95">
        <v>84.4</v>
      </c>
      <c r="I35" s="95">
        <v>79.625487478839901</v>
      </c>
      <c r="J35" s="95">
        <v>0.66931497018264619</v>
      </c>
      <c r="K35" s="95">
        <v>0.76683734055415476</v>
      </c>
      <c r="Q35" s="20" t="s">
        <v>70</v>
      </c>
    </row>
    <row r="36" spans="1:17" ht="12.75" customHeight="1">
      <c r="A36" s="675">
        <v>2001</v>
      </c>
      <c r="B36" s="98">
        <v>2453</v>
      </c>
      <c r="C36" s="98">
        <v>2477</v>
      </c>
      <c r="D36" s="95">
        <v>4.3383189722367055</v>
      </c>
      <c r="E36" s="95">
        <v>8.3773858307071229</v>
      </c>
      <c r="F36" s="95">
        <v>10.3</v>
      </c>
      <c r="G36" s="95">
        <v>11.149862630709736</v>
      </c>
      <c r="H36" s="95">
        <v>85</v>
      </c>
      <c r="I36" s="95">
        <v>80.209274291740456</v>
      </c>
      <c r="J36" s="95">
        <v>0.40875251924699502</v>
      </c>
      <c r="K36" s="95">
        <v>0.26347724684124563</v>
      </c>
    </row>
    <row r="37" spans="1:17" ht="12.75" customHeight="1">
      <c r="A37" s="675">
        <v>2002</v>
      </c>
      <c r="B37" s="98">
        <v>2544</v>
      </c>
      <c r="C37" s="98">
        <v>2441</v>
      </c>
      <c r="D37" s="95">
        <v>4.708945373995423</v>
      </c>
      <c r="E37" s="95">
        <v>5.6775036510108841</v>
      </c>
      <c r="F37" s="95">
        <v>11.7</v>
      </c>
      <c r="G37" s="95">
        <v>12.411025132700042</v>
      </c>
      <c r="H37" s="95">
        <v>83.3</v>
      </c>
      <c r="I37" s="95">
        <v>81.626997662727945</v>
      </c>
      <c r="J37" s="95">
        <v>0.3397223471679604</v>
      </c>
      <c r="K37" s="95">
        <v>0.28447355355914899</v>
      </c>
    </row>
    <row r="38" spans="1:17" ht="12.75" customHeight="1">
      <c r="A38" s="675">
        <v>2003</v>
      </c>
      <c r="B38" s="98">
        <v>2485</v>
      </c>
      <c r="C38" s="98">
        <v>2370</v>
      </c>
      <c r="D38" s="95">
        <v>4.0082406310035701</v>
      </c>
      <c r="E38" s="95">
        <v>6.2549246455479919</v>
      </c>
      <c r="F38" s="95">
        <v>9.3000000000000007</v>
      </c>
      <c r="G38" s="95">
        <v>12.001953316694573</v>
      </c>
      <c r="H38" s="95">
        <v>86.2</v>
      </c>
      <c r="I38" s="95">
        <v>81.448357211250666</v>
      </c>
      <c r="J38" s="95">
        <v>0.50245164583263502</v>
      </c>
      <c r="K38" s="95">
        <v>0.29476482650735247</v>
      </c>
    </row>
    <row r="39" spans="1:17" ht="12.75" customHeight="1">
      <c r="A39" s="675">
        <v>2004</v>
      </c>
      <c r="B39" s="98">
        <v>2442</v>
      </c>
      <c r="C39" s="98">
        <v>2556</v>
      </c>
      <c r="D39" s="95">
        <v>3.9708004459830035</v>
      </c>
      <c r="E39" s="95">
        <v>5.5853355141315193</v>
      </c>
      <c r="F39" s="95">
        <v>7.1</v>
      </c>
      <c r="G39" s="95">
        <v>12.45473959944672</v>
      </c>
      <c r="H39" s="95">
        <v>88.4</v>
      </c>
      <c r="I39" s="95">
        <v>81.385992785358283</v>
      </c>
      <c r="J39" s="95">
        <v>0.51884625775045501</v>
      </c>
      <c r="K39" s="95">
        <v>0.57393210106300296</v>
      </c>
    </row>
    <row r="40" spans="1:17" ht="12.75" customHeight="1">
      <c r="A40" s="675">
        <v>2005</v>
      </c>
      <c r="B40" s="98">
        <v>2527</v>
      </c>
      <c r="C40" s="98">
        <v>2493</v>
      </c>
      <c r="D40" s="95">
        <v>4.3673729986486087</v>
      </c>
      <c r="E40" s="95">
        <v>5.8759005148623711</v>
      </c>
      <c r="F40" s="95">
        <v>10.9</v>
      </c>
      <c r="G40" s="95">
        <v>9.9745212497754334</v>
      </c>
      <c r="H40" s="95">
        <v>84</v>
      </c>
      <c r="I40" s="95">
        <v>83.48133983163622</v>
      </c>
      <c r="J40" s="95">
        <v>0.66560792862976026</v>
      </c>
      <c r="K40" s="95">
        <v>0.66823840372459731</v>
      </c>
    </row>
    <row r="41" spans="1:17" ht="12.75" customHeight="1">
      <c r="A41" s="675">
        <v>2006</v>
      </c>
      <c r="B41" s="98">
        <v>2334</v>
      </c>
      <c r="C41" s="98">
        <v>2261</v>
      </c>
      <c r="D41" s="95">
        <v>4.9966185962044909</v>
      </c>
      <c r="E41" s="95">
        <v>5.6582880626288574</v>
      </c>
      <c r="F41" s="95">
        <v>9.1999999999999993</v>
      </c>
      <c r="G41" s="95">
        <v>10.583132710390309</v>
      </c>
      <c r="H41" s="95">
        <v>85.4</v>
      </c>
      <c r="I41" s="95">
        <v>83.125405347495899</v>
      </c>
      <c r="J41" s="95">
        <v>0.42404774756202829</v>
      </c>
      <c r="K41" s="95">
        <v>0.63317387948567116</v>
      </c>
    </row>
    <row r="42" spans="1:17" ht="12.75" customHeight="1">
      <c r="A42" s="675">
        <v>2007</v>
      </c>
      <c r="B42" s="98">
        <v>2570</v>
      </c>
      <c r="C42" s="98">
        <v>2406</v>
      </c>
      <c r="D42" s="95">
        <v>3.4636199382236303</v>
      </c>
      <c r="E42" s="95">
        <v>6.6977680187368378</v>
      </c>
      <c r="F42" s="95">
        <v>11.4</v>
      </c>
      <c r="G42" s="95">
        <v>10.855863968790468</v>
      </c>
      <c r="H42" s="95">
        <v>84.7</v>
      </c>
      <c r="I42" s="95">
        <v>82.203159503560315</v>
      </c>
      <c r="J42" s="95">
        <v>0.42764468287122054</v>
      </c>
      <c r="K42" s="95">
        <v>0.24320850890917237</v>
      </c>
    </row>
    <row r="43" spans="1:17" ht="12.75" customHeight="1">
      <c r="A43" s="675">
        <v>2008</v>
      </c>
      <c r="B43" s="98">
        <v>2302</v>
      </c>
      <c r="C43" s="98">
        <v>2256</v>
      </c>
      <c r="D43" s="95">
        <v>5.3143308084203529</v>
      </c>
      <c r="E43" s="95">
        <v>6.6921326592618238</v>
      </c>
      <c r="F43" s="95">
        <v>11.7</v>
      </c>
      <c r="G43" s="95">
        <v>11.624145423413323</v>
      </c>
      <c r="H43" s="95">
        <v>82.8</v>
      </c>
      <c r="I43" s="95">
        <v>81.447514572070105</v>
      </c>
      <c r="J43" s="95">
        <v>0.20179465804934957</v>
      </c>
      <c r="K43" s="95">
        <v>0.23620734525672316</v>
      </c>
    </row>
    <row r="44" spans="1:17" ht="12.75" customHeight="1">
      <c r="A44" s="675">
        <v>2009</v>
      </c>
      <c r="B44" s="98">
        <v>2359</v>
      </c>
      <c r="C44" s="98">
        <v>2419</v>
      </c>
      <c r="D44" s="95">
        <v>5.8488720543156045</v>
      </c>
      <c r="E44" s="95">
        <v>6.1960653628671949</v>
      </c>
      <c r="F44" s="95">
        <v>12.1</v>
      </c>
      <c r="G44" s="95">
        <v>12.177410245310821</v>
      </c>
      <c r="H44" s="95">
        <v>81.599999999999994</v>
      </c>
      <c r="I44" s="95">
        <v>81.339160996752909</v>
      </c>
      <c r="J44" s="95">
        <v>0.47056308891797233</v>
      </c>
      <c r="K44" s="95">
        <v>0.28736339507045006</v>
      </c>
    </row>
    <row r="45" spans="1:17" ht="12.75" customHeight="1">
      <c r="A45" s="675">
        <v>2010</v>
      </c>
      <c r="B45" s="98">
        <v>2092</v>
      </c>
      <c r="C45" s="98">
        <v>2329</v>
      </c>
      <c r="D45" s="95">
        <v>5.04809842793708</v>
      </c>
      <c r="E45" s="95">
        <v>6.7030446047148047</v>
      </c>
      <c r="F45" s="95">
        <v>11.7</v>
      </c>
      <c r="G45" s="95">
        <v>11.489565575231317</v>
      </c>
      <c r="H45" s="95">
        <v>83</v>
      </c>
      <c r="I45" s="95">
        <v>81.548633251940018</v>
      </c>
      <c r="J45" s="95">
        <v>0.22318465923575059</v>
      </c>
      <c r="K45" s="95">
        <v>0.258756568113856</v>
      </c>
    </row>
    <row r="46" spans="1:17" ht="12.75" customHeight="1">
      <c r="A46" s="675">
        <v>2011</v>
      </c>
      <c r="B46" s="98">
        <v>2096</v>
      </c>
      <c r="C46" s="98">
        <v>2141</v>
      </c>
      <c r="D46" s="95">
        <v>4.4968388140161455</v>
      </c>
      <c r="E46" s="95">
        <v>4.9632225949457283</v>
      </c>
      <c r="F46" s="95">
        <v>10.9</v>
      </c>
      <c r="G46" s="95">
        <v>10.035717897993282</v>
      </c>
      <c r="H46" s="95">
        <v>84.1</v>
      </c>
      <c r="I46" s="95">
        <v>84.599261067143431</v>
      </c>
      <c r="J46" s="95">
        <v>0.47018695260324894</v>
      </c>
      <c r="K46" s="95">
        <v>0.40179843991754066</v>
      </c>
    </row>
    <row r="47" spans="1:17" ht="12.75" customHeight="1">
      <c r="A47" s="675" t="s">
        <v>92</v>
      </c>
      <c r="B47" s="98">
        <v>2082</v>
      </c>
      <c r="C47" s="98">
        <v>2122</v>
      </c>
      <c r="D47" s="95">
        <v>4.5346640096082611</v>
      </c>
      <c r="E47" s="95">
        <v>4.4324614452055213</v>
      </c>
      <c r="F47" s="95">
        <v>9.8000000000000007</v>
      </c>
      <c r="G47" s="95">
        <v>9.2642767108424557</v>
      </c>
      <c r="H47" s="95">
        <v>85.2</v>
      </c>
      <c r="I47" s="95">
        <v>85.831385963699702</v>
      </c>
      <c r="J47" s="95">
        <v>0.48046750968420754</v>
      </c>
      <c r="K47" s="95">
        <v>0.47187588025206384</v>
      </c>
    </row>
    <row r="48" spans="1:17" ht="12.75" customHeight="1">
      <c r="A48" s="675" t="s">
        <v>93</v>
      </c>
      <c r="B48" s="98">
        <v>2210</v>
      </c>
      <c r="C48" s="98">
        <v>2283</v>
      </c>
      <c r="D48" s="95">
        <v>5.7254077703144484</v>
      </c>
      <c r="E48" s="95">
        <v>6.3</v>
      </c>
      <c r="F48" s="95">
        <v>10.497865393510553</v>
      </c>
      <c r="G48" s="95">
        <v>10.157483563201234</v>
      </c>
      <c r="H48" s="95">
        <v>83.178883801879834</v>
      </c>
      <c r="I48" s="95">
        <v>83.058465799047966</v>
      </c>
      <c r="J48" s="95">
        <v>0.59784303429472185</v>
      </c>
      <c r="K48" s="95">
        <v>0.5094746720063642</v>
      </c>
    </row>
    <row r="49" spans="1:12" ht="12.75" customHeight="1">
      <c r="A49" s="675">
        <v>2013</v>
      </c>
      <c r="B49" s="98">
        <v>2392</v>
      </c>
      <c r="C49" s="98">
        <v>2339</v>
      </c>
      <c r="D49" s="95">
        <v>6.8953708759230539</v>
      </c>
      <c r="E49" s="95">
        <v>7.7</v>
      </c>
      <c r="F49" s="95">
        <v>9.3121883086399713</v>
      </c>
      <c r="G49" s="95">
        <v>11.161037034347578</v>
      </c>
      <c r="H49" s="95">
        <v>83.398079831783789</v>
      </c>
      <c r="I49" s="95">
        <v>80.67694075481954</v>
      </c>
      <c r="J49" s="95">
        <v>0.3943609836543277</v>
      </c>
      <c r="K49" s="95">
        <v>0.41571270179838965</v>
      </c>
    </row>
    <row r="50" spans="1:12" ht="12.75" customHeight="1">
      <c r="A50" s="675">
        <v>2014</v>
      </c>
      <c r="B50" s="98">
        <v>2321</v>
      </c>
      <c r="C50" s="98">
        <v>2163</v>
      </c>
      <c r="D50" s="95">
        <v>6.9532024636386396</v>
      </c>
      <c r="E50" s="95">
        <v>8.2047759561078699</v>
      </c>
      <c r="F50" s="95">
        <v>8.9033994665557792</v>
      </c>
      <c r="G50" s="95">
        <v>11.1849549402395</v>
      </c>
      <c r="H50" s="95">
        <v>83.673736993319594</v>
      </c>
      <c r="I50" s="95">
        <v>80.016371584368997</v>
      </c>
      <c r="J50" s="95">
        <v>0.469661076485967</v>
      </c>
      <c r="K50" s="95">
        <v>0.59389751928368295</v>
      </c>
      <c r="L50" s="682"/>
    </row>
    <row r="51" spans="1:12" ht="12.75" customHeight="1">
      <c r="A51" s="675">
        <v>2015</v>
      </c>
      <c r="B51" s="98">
        <v>2275</v>
      </c>
      <c r="C51" s="98">
        <v>2294</v>
      </c>
      <c r="D51" s="95">
        <v>6.0121107266436002</v>
      </c>
      <c r="E51" s="95">
        <v>7.60337927967986</v>
      </c>
      <c r="F51" s="95">
        <v>8.6072664359861601</v>
      </c>
      <c r="G51" s="95">
        <v>10.4046242774566</v>
      </c>
      <c r="H51" s="95">
        <v>84.731833910034595</v>
      </c>
      <c r="I51" s="95">
        <v>81.413961760782598</v>
      </c>
      <c r="J51" s="95">
        <v>0.64878892733563998</v>
      </c>
      <c r="K51" s="95">
        <v>0.57803468208092501</v>
      </c>
      <c r="L51" s="682"/>
    </row>
    <row r="52" spans="1:12" ht="12.75" customHeight="1">
      <c r="A52" s="675">
        <v>2016</v>
      </c>
      <c r="B52" s="98">
        <v>2174</v>
      </c>
      <c r="C52" s="98">
        <v>2223</v>
      </c>
      <c r="D52" s="95">
        <v>5.9263924809076896</v>
      </c>
      <c r="E52" s="95">
        <v>6.4445534894925567</v>
      </c>
      <c r="F52" s="95">
        <v>9.1038221224980695</v>
      </c>
      <c r="G52" s="95">
        <v>10.552384043162794</v>
      </c>
      <c r="H52" s="95">
        <v>84.151324647103735</v>
      </c>
      <c r="I52" s="95">
        <v>82.337195555649274</v>
      </c>
      <c r="J52" s="95">
        <v>0.81846074949029846</v>
      </c>
      <c r="K52" s="95">
        <v>0.6658669116951702</v>
      </c>
      <c r="L52" s="682"/>
    </row>
    <row r="53" spans="1:12" ht="6" customHeight="1">
      <c r="A53" s="297" t="s">
        <v>40</v>
      </c>
      <c r="B53" s="265"/>
      <c r="C53" s="265"/>
      <c r="D53" s="265"/>
      <c r="E53" s="265"/>
      <c r="F53" s="265"/>
      <c r="G53" s="265"/>
      <c r="H53" s="265"/>
      <c r="I53" s="265"/>
      <c r="J53" s="265"/>
      <c r="K53" s="265"/>
    </row>
    <row r="54" spans="1:12" ht="12.75" customHeight="1">
      <c r="A54" s="801" t="s">
        <v>200</v>
      </c>
      <c r="B54" s="801"/>
      <c r="C54" s="801"/>
      <c r="D54" s="801"/>
      <c r="E54" s="801"/>
      <c r="F54" s="801"/>
      <c r="G54" s="801"/>
      <c r="H54" s="801"/>
      <c r="I54" s="801"/>
      <c r="J54" s="801"/>
      <c r="K54" s="801"/>
    </row>
    <row r="55" spans="1:12">
      <c r="B55" s="449"/>
    </row>
    <row r="56" spans="1:12">
      <c r="B56" s="449"/>
      <c r="F56" s="450"/>
    </row>
    <row r="57" spans="1:12">
      <c r="A57" s="487"/>
      <c r="F57" s="450"/>
    </row>
    <row r="58" spans="1:12">
      <c r="F58" s="450"/>
    </row>
    <row r="59" spans="1:12">
      <c r="F59" s="450"/>
    </row>
  </sheetData>
  <mergeCells count="8">
    <mergeCell ref="A54:K54"/>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6"/>
  <sheetViews>
    <sheetView workbookViewId="0">
      <pane ySplit="4" topLeftCell="A5" activePane="bottomLeft" state="frozen"/>
      <selection activeCell="D66" sqref="D66"/>
      <selection pane="bottomLeft" activeCell="B27" sqref="B27"/>
    </sheetView>
  </sheetViews>
  <sheetFormatPr defaultColWidth="9.140625" defaultRowHeight="12.75"/>
  <cols>
    <col min="1" max="1" width="6.7109375" style="20" customWidth="1"/>
    <col min="2" max="27" width="8.7109375" style="20" customWidth="1"/>
    <col min="28" max="16384" width="9.140625" style="20"/>
  </cols>
  <sheetData>
    <row r="1" spans="1:14" s="94" customFormat="1" ht="30" customHeight="1">
      <c r="A1" s="675"/>
      <c r="B1" s="675"/>
      <c r="C1" s="675"/>
      <c r="D1" s="668"/>
      <c r="E1" s="668"/>
      <c r="F1" s="668"/>
      <c r="G1" s="668"/>
      <c r="H1" s="668"/>
      <c r="I1" s="668"/>
      <c r="J1" s="668"/>
      <c r="K1" s="774" t="s">
        <v>354</v>
      </c>
      <c r="L1" s="775"/>
      <c r="M1" s="775"/>
      <c r="N1" s="817"/>
    </row>
    <row r="2" spans="1:14" s="679" customFormat="1" ht="30" customHeight="1">
      <c r="A2" s="784" t="s">
        <v>486</v>
      </c>
      <c r="B2" s="784"/>
      <c r="C2" s="784"/>
      <c r="D2" s="784"/>
      <c r="E2" s="784"/>
      <c r="F2" s="784"/>
      <c r="G2" s="784"/>
      <c r="H2" s="784"/>
      <c r="I2" s="784"/>
      <c r="J2" s="784"/>
      <c r="K2" s="784"/>
    </row>
    <row r="3" spans="1:14" s="665" customFormat="1" ht="15" customHeight="1">
      <c r="A3" s="680"/>
      <c r="B3" s="779" t="s">
        <v>10</v>
      </c>
      <c r="C3" s="779"/>
      <c r="D3" s="779" t="s">
        <v>56</v>
      </c>
      <c r="E3" s="779"/>
      <c r="F3" s="779" t="s">
        <v>58</v>
      </c>
      <c r="G3" s="779"/>
      <c r="H3" s="779" t="s">
        <v>57</v>
      </c>
      <c r="I3" s="779"/>
      <c r="J3" s="779" t="s">
        <v>36</v>
      </c>
      <c r="K3" s="779"/>
    </row>
    <row r="4" spans="1:14" ht="15" customHeight="1">
      <c r="A4" s="157" t="s">
        <v>40</v>
      </c>
      <c r="B4" s="668" t="s">
        <v>29</v>
      </c>
      <c r="C4" s="668" t="s">
        <v>30</v>
      </c>
      <c r="D4" s="668" t="s">
        <v>29</v>
      </c>
      <c r="E4" s="668" t="s">
        <v>30</v>
      </c>
      <c r="F4" s="668" t="s">
        <v>29</v>
      </c>
      <c r="G4" s="668" t="s">
        <v>30</v>
      </c>
      <c r="H4" s="668" t="s">
        <v>29</v>
      </c>
      <c r="I4" s="668" t="s">
        <v>30</v>
      </c>
      <c r="J4" s="668" t="s">
        <v>29</v>
      </c>
      <c r="K4" s="668" t="s">
        <v>30</v>
      </c>
    </row>
    <row r="5" spans="1:14" ht="6" customHeight="1">
      <c r="A5" s="297"/>
      <c r="B5" s="323"/>
      <c r="C5" s="323"/>
      <c r="D5" s="322"/>
      <c r="E5" s="322"/>
      <c r="F5" s="322"/>
      <c r="G5" s="322"/>
      <c r="H5" s="322"/>
      <c r="I5" s="322"/>
      <c r="J5" s="322"/>
      <c r="K5" s="322"/>
    </row>
    <row r="6" spans="1:14" ht="12.75" customHeight="1">
      <c r="A6" s="675">
        <v>2004</v>
      </c>
      <c r="B6" s="98">
        <v>1885</v>
      </c>
      <c r="C6" s="98">
        <v>1947</v>
      </c>
      <c r="D6" s="95">
        <v>6.9524894199308589</v>
      </c>
      <c r="E6" s="95">
        <v>7.1440634599564126</v>
      </c>
      <c r="F6" s="95">
        <v>11.717315530479659</v>
      </c>
      <c r="G6" s="95">
        <v>10.763415807389398</v>
      </c>
      <c r="H6" s="95">
        <v>81.044438145072704</v>
      </c>
      <c r="I6" s="95">
        <v>81.892248092686643</v>
      </c>
      <c r="J6" s="95">
        <v>0.28575690451529379</v>
      </c>
      <c r="K6" s="95">
        <v>0.20027263996807354</v>
      </c>
    </row>
    <row r="7" spans="1:14" ht="12.75" customHeight="1">
      <c r="A7" s="675">
        <v>2005</v>
      </c>
      <c r="B7" s="98">
        <v>1870</v>
      </c>
      <c r="C7" s="98">
        <v>2018</v>
      </c>
      <c r="D7" s="95">
        <v>6.9470141317693761</v>
      </c>
      <c r="E7" s="95">
        <v>7.7034184550916445</v>
      </c>
      <c r="F7" s="95">
        <v>10.606291601856105</v>
      </c>
      <c r="G7" s="95">
        <v>12.349936024609381</v>
      </c>
      <c r="H7" s="95">
        <v>82.25346612704395</v>
      </c>
      <c r="I7" s="95">
        <v>79.627973740923153</v>
      </c>
      <c r="J7" s="95">
        <v>0.19322813933003291</v>
      </c>
      <c r="K7" s="95">
        <v>0.31867177937639191</v>
      </c>
    </row>
    <row r="8" spans="1:14" ht="12.75" customHeight="1">
      <c r="A8" s="675">
        <v>2006</v>
      </c>
      <c r="B8" s="98">
        <v>1541</v>
      </c>
      <c r="C8" s="98">
        <v>1650</v>
      </c>
      <c r="D8" s="95">
        <v>6.1879435784168368</v>
      </c>
      <c r="E8" s="95">
        <v>6.5099022806275899</v>
      </c>
      <c r="F8" s="95">
        <v>11.319788666356171</v>
      </c>
      <c r="G8" s="95">
        <v>12.674520296719525</v>
      </c>
      <c r="H8" s="95">
        <v>82.096577208330046</v>
      </c>
      <c r="I8" s="95">
        <v>80.441022431766143</v>
      </c>
      <c r="J8" s="95">
        <v>0.39569054689772731</v>
      </c>
      <c r="K8" s="95">
        <v>0.37455499088857896</v>
      </c>
    </row>
    <row r="9" spans="1:14" ht="12.75" customHeight="1">
      <c r="A9" s="675">
        <v>2007</v>
      </c>
      <c r="B9" s="98">
        <v>1690</v>
      </c>
      <c r="C9" s="98">
        <v>1951</v>
      </c>
      <c r="D9" s="95">
        <v>6.9963483333331178</v>
      </c>
      <c r="E9" s="95">
        <v>6.4875957858099591</v>
      </c>
      <c r="F9" s="95">
        <v>12.398225318035298</v>
      </c>
      <c r="G9" s="95">
        <v>12.341869193832549</v>
      </c>
      <c r="H9" s="95">
        <v>80.152353819013584</v>
      </c>
      <c r="I9" s="95">
        <v>80.323149452719051</v>
      </c>
      <c r="J9" s="95">
        <v>0.45307252961932204</v>
      </c>
      <c r="K9" s="95">
        <v>0.84738556763916772</v>
      </c>
    </row>
    <row r="10" spans="1:14" ht="12.75" customHeight="1">
      <c r="A10" s="675">
        <v>2008</v>
      </c>
      <c r="B10" s="98">
        <v>1527</v>
      </c>
      <c r="C10" s="98">
        <v>1830</v>
      </c>
      <c r="D10" s="95">
        <v>8.9487691690001085</v>
      </c>
      <c r="E10" s="95">
        <v>6.2077842754792512</v>
      </c>
      <c r="F10" s="95">
        <v>11.600015672370009</v>
      </c>
      <c r="G10" s="95">
        <v>11.49164066581865</v>
      </c>
      <c r="H10" s="95">
        <v>79.241364815099672</v>
      </c>
      <c r="I10" s="95">
        <v>82.085888613899598</v>
      </c>
      <c r="J10" s="95">
        <v>0.20985034353086765</v>
      </c>
      <c r="K10" s="95">
        <v>0.21468644480443613</v>
      </c>
    </row>
    <row r="11" spans="1:14" ht="12.75" customHeight="1">
      <c r="A11" s="675">
        <v>2009</v>
      </c>
      <c r="B11" s="98">
        <v>1612</v>
      </c>
      <c r="C11" s="98">
        <v>1769</v>
      </c>
      <c r="D11" s="95">
        <v>7.7280551805919053</v>
      </c>
      <c r="E11" s="95">
        <v>6.3685166079766402</v>
      </c>
      <c r="F11" s="95">
        <v>13.031070259829445</v>
      </c>
      <c r="G11" s="95">
        <v>11.617069940626944</v>
      </c>
      <c r="H11" s="95">
        <v>78.746739730921604</v>
      </c>
      <c r="I11" s="95">
        <v>81.960199322204502</v>
      </c>
      <c r="J11" s="95">
        <v>0.49413482865559144</v>
      </c>
      <c r="K11" s="95">
        <v>5.4214129189700547E-2</v>
      </c>
    </row>
    <row r="12" spans="1:14" ht="12.75" customHeight="1">
      <c r="A12" s="675">
        <v>2010</v>
      </c>
      <c r="B12" s="98">
        <v>1652</v>
      </c>
      <c r="C12" s="98">
        <v>1546</v>
      </c>
      <c r="D12" s="95">
        <v>6.8062987394319281</v>
      </c>
      <c r="E12" s="95">
        <v>6.6029024270757519</v>
      </c>
      <c r="F12" s="95">
        <v>15.224722601427496</v>
      </c>
      <c r="G12" s="95">
        <v>12.099557132005618</v>
      </c>
      <c r="H12" s="95">
        <v>77.640895717120429</v>
      </c>
      <c r="I12" s="95">
        <v>80.962679989969516</v>
      </c>
      <c r="J12" s="95">
        <v>0.32808294201986021</v>
      </c>
      <c r="K12" s="95">
        <v>0.33486045094993722</v>
      </c>
    </row>
    <row r="13" spans="1:14" ht="12.75" customHeight="1">
      <c r="A13" s="675">
        <v>2011</v>
      </c>
      <c r="B13" s="98">
        <v>1432</v>
      </c>
      <c r="C13" s="98">
        <v>1529</v>
      </c>
      <c r="D13" s="95">
        <v>8.1391328414834518</v>
      </c>
      <c r="E13" s="95">
        <v>5.6884546923741262</v>
      </c>
      <c r="F13" s="95">
        <v>13.523268460985893</v>
      </c>
      <c r="G13" s="95">
        <v>10.229877777530692</v>
      </c>
      <c r="H13" s="95">
        <v>77.742475072712878</v>
      </c>
      <c r="I13" s="95">
        <v>83.850635037751104</v>
      </c>
      <c r="J13" s="95">
        <v>0.59512362481820036</v>
      </c>
      <c r="K13" s="95">
        <v>0.2310324923440979</v>
      </c>
    </row>
    <row r="14" spans="1:14" ht="12.75" customHeight="1">
      <c r="A14" s="675" t="s">
        <v>92</v>
      </c>
      <c r="B14" s="98">
        <v>1322</v>
      </c>
      <c r="C14" s="98">
        <v>1432</v>
      </c>
      <c r="D14" s="95">
        <v>8.5665247637665782</v>
      </c>
      <c r="E14" s="95">
        <v>7.161456526434379</v>
      </c>
      <c r="F14" s="95">
        <v>15.052764112185113</v>
      </c>
      <c r="G14" s="95">
        <v>12.765130066203264</v>
      </c>
      <c r="H14" s="95">
        <v>75.791202304796826</v>
      </c>
      <c r="I14" s="95">
        <v>80.004076960581884</v>
      </c>
      <c r="J14" s="95">
        <v>0.58950881925341503</v>
      </c>
      <c r="K14" s="95">
        <v>6.9336446781168515E-2</v>
      </c>
    </row>
    <row r="15" spans="1:14" ht="12.75" customHeight="1">
      <c r="A15" s="675" t="s">
        <v>93</v>
      </c>
      <c r="B15" s="98">
        <v>1430</v>
      </c>
      <c r="C15" s="98">
        <v>1643</v>
      </c>
      <c r="D15" s="95">
        <v>9.2513586711142057</v>
      </c>
      <c r="E15" s="95">
        <v>8.9550725433676881</v>
      </c>
      <c r="F15" s="95">
        <v>11.365095090589531</v>
      </c>
      <c r="G15" s="95">
        <v>11.582896577880813</v>
      </c>
      <c r="H15" s="95">
        <v>79.01171672853468</v>
      </c>
      <c r="I15" s="95">
        <v>79.135746383174407</v>
      </c>
      <c r="J15" s="95">
        <v>0.4</v>
      </c>
      <c r="K15" s="95">
        <v>0.32628449557713185</v>
      </c>
    </row>
    <row r="16" spans="1:14" ht="12.75" customHeight="1">
      <c r="A16" s="675">
        <v>2013</v>
      </c>
      <c r="B16" s="98">
        <v>1661</v>
      </c>
      <c r="C16" s="98">
        <v>1868</v>
      </c>
      <c r="D16" s="95">
        <v>9.4410411929140921</v>
      </c>
      <c r="E16" s="95">
        <v>9.3850999223622562</v>
      </c>
      <c r="F16" s="95">
        <v>15.276585939567344</v>
      </c>
      <c r="G16" s="95">
        <v>11.753843857154859</v>
      </c>
      <c r="H16" s="95">
        <v>74.746992353017873</v>
      </c>
      <c r="I16" s="95">
        <v>78.437373877359533</v>
      </c>
      <c r="J16" s="95">
        <v>0.5</v>
      </c>
      <c r="K16" s="95">
        <v>0.42368234312173592</v>
      </c>
    </row>
    <row r="17" spans="1:12" ht="12.75" customHeight="1">
      <c r="A17" s="675">
        <v>2014</v>
      </c>
      <c r="B17" s="98">
        <v>1533</v>
      </c>
      <c r="C17" s="98">
        <v>1615</v>
      </c>
      <c r="D17" s="95">
        <v>7.7075700733452503</v>
      </c>
      <c r="E17" s="95">
        <v>8.0510688960605599</v>
      </c>
      <c r="F17" s="95">
        <v>11.780231546790199</v>
      </c>
      <c r="G17" s="95">
        <v>10.4731444826818</v>
      </c>
      <c r="H17" s="95">
        <v>79.553427265314497</v>
      </c>
      <c r="I17" s="95">
        <v>80.722225947770696</v>
      </c>
      <c r="J17" s="95">
        <v>0.958771114549961</v>
      </c>
      <c r="K17" s="95">
        <v>0.75356067348696698</v>
      </c>
      <c r="L17" s="452"/>
    </row>
    <row r="18" spans="1:12" ht="12.75" customHeight="1">
      <c r="A18" s="675">
        <v>2015</v>
      </c>
      <c r="B18" s="98">
        <v>1710</v>
      </c>
      <c r="C18" s="98">
        <v>1795</v>
      </c>
      <c r="D18" s="95">
        <v>9.9943534726143408</v>
      </c>
      <c r="E18" s="95">
        <v>9.0855803048065606</v>
      </c>
      <c r="F18" s="95">
        <v>12.704686617730101</v>
      </c>
      <c r="G18" s="95">
        <v>11.7233294255569</v>
      </c>
      <c r="H18" s="95">
        <v>76.849237718802897</v>
      </c>
      <c r="I18" s="95">
        <v>78.604923798358698</v>
      </c>
      <c r="J18" s="95">
        <v>0.45172219085262599</v>
      </c>
      <c r="K18" s="95">
        <v>0.58616647127784305</v>
      </c>
      <c r="L18" s="321"/>
    </row>
    <row r="19" spans="1:12" ht="12.75" customHeight="1">
      <c r="A19" s="675">
        <v>2016</v>
      </c>
      <c r="B19" s="98">
        <v>1453</v>
      </c>
      <c r="C19" s="98">
        <v>1797</v>
      </c>
      <c r="D19" s="95">
        <v>8.3754998345264351</v>
      </c>
      <c r="E19" s="95">
        <v>7.9607834768732619</v>
      </c>
      <c r="F19" s="95">
        <v>13.370574928621966</v>
      </c>
      <c r="G19" s="95">
        <v>10.84199446086722</v>
      </c>
      <c r="H19" s="95">
        <v>77.62742204677464</v>
      </c>
      <c r="I19" s="95">
        <v>80.294359036622737</v>
      </c>
      <c r="J19" s="95">
        <v>0.62650319007731969</v>
      </c>
      <c r="K19" s="95">
        <v>0.9028630256372423</v>
      </c>
      <c r="L19" s="321"/>
    </row>
    <row r="20" spans="1:12" s="42" customFormat="1" ht="6" customHeight="1">
      <c r="A20" s="297" t="s">
        <v>40</v>
      </c>
      <c r="B20" s="265"/>
      <c r="C20" s="265"/>
      <c r="D20" s="265"/>
      <c r="E20" s="265"/>
      <c r="F20" s="265"/>
      <c r="G20" s="265"/>
      <c r="H20" s="265"/>
      <c r="I20" s="265"/>
      <c r="J20" s="265"/>
      <c r="K20" s="265"/>
    </row>
    <row r="21" spans="1:12" s="42" customFormat="1" ht="12.75" customHeight="1">
      <c r="A21" s="801" t="s">
        <v>200</v>
      </c>
      <c r="B21" s="801"/>
      <c r="C21" s="801"/>
      <c r="D21" s="801"/>
      <c r="E21" s="801"/>
      <c r="F21" s="801"/>
      <c r="G21" s="801"/>
      <c r="H21" s="801"/>
      <c r="I21" s="801"/>
      <c r="J21" s="801"/>
      <c r="K21" s="801"/>
    </row>
    <row r="23" spans="1:12">
      <c r="F23" s="451"/>
      <c r="G23" s="222"/>
      <c r="H23" s="222"/>
      <c r="I23" s="222"/>
      <c r="J23" s="222"/>
      <c r="K23" s="222"/>
      <c r="L23" s="222"/>
    </row>
    <row r="24" spans="1:12">
      <c r="F24" s="451"/>
    </row>
    <row r="25" spans="1:12">
      <c r="F25" s="451"/>
    </row>
    <row r="26" spans="1:12">
      <c r="F26" s="451"/>
    </row>
  </sheetData>
  <mergeCells count="8">
    <mergeCell ref="A21:K21"/>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56"/>
  <sheetViews>
    <sheetView workbookViewId="0">
      <pane ySplit="4" topLeftCell="A15" activePane="bottomLeft" state="frozen"/>
      <selection activeCell="D66" sqref="D66"/>
      <selection pane="bottomLeft" activeCell="K55" sqref="K55"/>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675"/>
      <c r="B1" s="668"/>
      <c r="C1" s="668"/>
      <c r="D1" s="668"/>
      <c r="E1" s="799" t="s">
        <v>487</v>
      </c>
      <c r="F1" s="781"/>
      <c r="G1" s="781"/>
      <c r="H1" s="668"/>
      <c r="I1" s="668"/>
      <c r="J1" s="668"/>
      <c r="K1" s="774" t="s">
        <v>354</v>
      </c>
      <c r="L1" s="775"/>
      <c r="M1" s="775"/>
      <c r="N1" s="817"/>
    </row>
    <row r="2" spans="1:14" s="679" customFormat="1" ht="30" customHeight="1">
      <c r="A2" s="784" t="s">
        <v>488</v>
      </c>
      <c r="B2" s="784"/>
      <c r="C2" s="784"/>
      <c r="D2" s="784"/>
      <c r="E2" s="784"/>
      <c r="F2" s="784"/>
      <c r="G2" s="784"/>
    </row>
    <row r="3" spans="1:14" ht="15" customHeight="1">
      <c r="B3" s="779" t="s">
        <v>27</v>
      </c>
      <c r="C3" s="779"/>
      <c r="D3" s="779" t="s">
        <v>26</v>
      </c>
      <c r="E3" s="779"/>
      <c r="F3" s="779" t="s">
        <v>36</v>
      </c>
      <c r="G3" s="779"/>
    </row>
    <row r="4" spans="1:14" ht="15" customHeight="1">
      <c r="A4" s="20" t="s">
        <v>40</v>
      </c>
      <c r="B4" s="668" t="s">
        <v>29</v>
      </c>
      <c r="C4" s="668" t="s">
        <v>30</v>
      </c>
      <c r="D4" s="668" t="s">
        <v>29</v>
      </c>
      <c r="E4" s="668" t="s">
        <v>30</v>
      </c>
      <c r="F4" s="668" t="s">
        <v>29</v>
      </c>
      <c r="G4" s="668" t="s">
        <v>30</v>
      </c>
    </row>
    <row r="5" spans="1:14" ht="6" customHeight="1">
      <c r="A5" s="297"/>
      <c r="B5" s="265"/>
      <c r="C5" s="265"/>
      <c r="D5" s="324"/>
      <c r="E5" s="324"/>
      <c r="F5" s="324"/>
      <c r="G5" s="324"/>
    </row>
    <row r="6" spans="1:14" ht="12.75" customHeight="1">
      <c r="A6" s="675">
        <v>1971</v>
      </c>
      <c r="B6" s="668">
        <v>14</v>
      </c>
      <c r="C6" s="668">
        <v>16</v>
      </c>
      <c r="D6" s="35" t="s">
        <v>37</v>
      </c>
      <c r="E6" s="35" t="s">
        <v>37</v>
      </c>
      <c r="F6" s="35" t="s">
        <v>37</v>
      </c>
      <c r="G6" s="35" t="s">
        <v>37</v>
      </c>
      <c r="I6" s="100"/>
    </row>
    <row r="7" spans="1:14" ht="12.75" customHeight="1">
      <c r="A7" s="675">
        <v>1972</v>
      </c>
      <c r="B7" s="668">
        <v>15</v>
      </c>
      <c r="C7" s="668">
        <v>14</v>
      </c>
      <c r="D7" s="35" t="s">
        <v>37</v>
      </c>
      <c r="E7" s="35" t="s">
        <v>37</v>
      </c>
      <c r="F7" s="35" t="s">
        <v>37</v>
      </c>
      <c r="G7" s="35" t="s">
        <v>37</v>
      </c>
      <c r="I7" s="100"/>
    </row>
    <row r="8" spans="1:14" ht="12.75" customHeight="1">
      <c r="A8" s="675">
        <v>1973</v>
      </c>
      <c r="B8" s="668">
        <v>12</v>
      </c>
      <c r="C8" s="668">
        <v>14</v>
      </c>
      <c r="D8" s="35" t="s">
        <v>37</v>
      </c>
      <c r="E8" s="35" t="s">
        <v>37</v>
      </c>
      <c r="F8" s="35" t="s">
        <v>37</v>
      </c>
      <c r="G8" s="35" t="s">
        <v>37</v>
      </c>
      <c r="I8" s="100"/>
    </row>
    <row r="9" spans="1:14" ht="12.75" customHeight="1">
      <c r="A9" s="675">
        <v>1974</v>
      </c>
      <c r="B9" s="668">
        <v>8</v>
      </c>
      <c r="C9" s="668">
        <v>7</v>
      </c>
      <c r="D9" s="35" t="s">
        <v>37</v>
      </c>
      <c r="E9" s="35" t="s">
        <v>37</v>
      </c>
      <c r="F9" s="35" t="s">
        <v>37</v>
      </c>
      <c r="G9" s="35" t="s">
        <v>37</v>
      </c>
      <c r="I9" s="100"/>
    </row>
    <row r="10" spans="1:14" ht="12.75" customHeight="1">
      <c r="A10" s="675">
        <v>1975</v>
      </c>
      <c r="B10" s="668">
        <v>6</v>
      </c>
      <c r="C10" s="668">
        <v>6</v>
      </c>
      <c r="D10" s="35" t="s">
        <v>37</v>
      </c>
      <c r="E10" s="35" t="s">
        <v>37</v>
      </c>
      <c r="F10" s="35" t="s">
        <v>37</v>
      </c>
      <c r="G10" s="35" t="s">
        <v>37</v>
      </c>
      <c r="I10" s="100"/>
    </row>
    <row r="11" spans="1:14" ht="12.75" customHeight="1">
      <c r="A11" s="675">
        <v>1976</v>
      </c>
      <c r="B11" s="668">
        <v>7</v>
      </c>
      <c r="C11" s="668">
        <v>6</v>
      </c>
      <c r="D11" s="35" t="s">
        <v>37</v>
      </c>
      <c r="E11" s="35" t="s">
        <v>37</v>
      </c>
      <c r="F11" s="35" t="s">
        <v>37</v>
      </c>
      <c r="G11" s="35" t="s">
        <v>37</v>
      </c>
      <c r="I11" s="100"/>
    </row>
    <row r="12" spans="1:14" ht="12.75" customHeight="1">
      <c r="A12" s="675">
        <v>1977</v>
      </c>
      <c r="B12" s="668">
        <v>9</v>
      </c>
      <c r="C12" s="668">
        <v>8</v>
      </c>
      <c r="D12" s="35" t="s">
        <v>37</v>
      </c>
      <c r="E12" s="35" t="s">
        <v>37</v>
      </c>
      <c r="F12" s="35" t="s">
        <v>37</v>
      </c>
      <c r="G12" s="35" t="s">
        <v>37</v>
      </c>
      <c r="I12" s="100"/>
    </row>
    <row r="13" spans="1:14" ht="12.75" customHeight="1">
      <c r="A13" s="675">
        <v>1978</v>
      </c>
      <c r="B13" s="668">
        <v>8</v>
      </c>
      <c r="C13" s="668">
        <v>8</v>
      </c>
      <c r="D13" s="35" t="s">
        <v>37</v>
      </c>
      <c r="E13" s="35" t="s">
        <v>37</v>
      </c>
      <c r="F13" s="35" t="s">
        <v>37</v>
      </c>
      <c r="G13" s="35" t="s">
        <v>37</v>
      </c>
      <c r="I13" s="100"/>
    </row>
    <row r="14" spans="1:14" ht="12.75" customHeight="1">
      <c r="A14" s="675">
        <v>1979</v>
      </c>
      <c r="B14" s="668">
        <v>7</v>
      </c>
      <c r="C14" s="668">
        <v>6</v>
      </c>
      <c r="D14" s="35" t="s">
        <v>37</v>
      </c>
      <c r="E14" s="35" t="s">
        <v>37</v>
      </c>
      <c r="F14" s="35" t="s">
        <v>37</v>
      </c>
      <c r="G14" s="35" t="s">
        <v>37</v>
      </c>
      <c r="I14" s="100"/>
    </row>
    <row r="15" spans="1:14" ht="12.75" customHeight="1">
      <c r="A15" s="675">
        <v>1980</v>
      </c>
      <c r="B15" s="668">
        <v>8</v>
      </c>
      <c r="C15" s="668">
        <v>8</v>
      </c>
      <c r="D15" s="35" t="s">
        <v>37</v>
      </c>
      <c r="E15" s="35" t="s">
        <v>37</v>
      </c>
      <c r="F15" s="35" t="s">
        <v>37</v>
      </c>
      <c r="G15" s="35" t="s">
        <v>37</v>
      </c>
      <c r="I15" s="100"/>
    </row>
    <row r="16" spans="1:14" ht="12.75" customHeight="1">
      <c r="A16" s="675">
        <v>1981</v>
      </c>
      <c r="B16" s="668">
        <v>9</v>
      </c>
      <c r="C16" s="668">
        <v>9</v>
      </c>
      <c r="D16" s="35" t="s">
        <v>37</v>
      </c>
      <c r="E16" s="35" t="s">
        <v>37</v>
      </c>
      <c r="F16" s="35" t="s">
        <v>37</v>
      </c>
      <c r="G16" s="35" t="s">
        <v>37</v>
      </c>
      <c r="I16" s="100"/>
    </row>
    <row r="17" spans="1:17" ht="12.75" customHeight="1">
      <c r="A17" s="675">
        <v>1982</v>
      </c>
      <c r="B17" s="668">
        <v>8</v>
      </c>
      <c r="C17" s="668">
        <v>8</v>
      </c>
      <c r="D17" s="35" t="s">
        <v>37</v>
      </c>
      <c r="E17" s="35" t="s">
        <v>37</v>
      </c>
      <c r="F17" s="35" t="s">
        <v>37</v>
      </c>
      <c r="G17" s="35" t="s">
        <v>37</v>
      </c>
      <c r="I17" s="100"/>
    </row>
    <row r="18" spans="1:17" ht="12.75" customHeight="1">
      <c r="A18" s="675">
        <v>1983</v>
      </c>
      <c r="B18" s="668">
        <v>5</v>
      </c>
      <c r="C18" s="668">
        <v>6</v>
      </c>
      <c r="D18" s="35" t="s">
        <v>37</v>
      </c>
      <c r="E18" s="35" t="s">
        <v>37</v>
      </c>
      <c r="F18" s="35" t="s">
        <v>37</v>
      </c>
      <c r="G18" s="35" t="s">
        <v>37</v>
      </c>
      <c r="I18" s="100"/>
    </row>
    <row r="19" spans="1:17" ht="12.75" customHeight="1">
      <c r="A19" s="675">
        <v>1984</v>
      </c>
      <c r="B19" s="668">
        <v>5</v>
      </c>
      <c r="C19" s="668">
        <v>5</v>
      </c>
      <c r="D19" s="35" t="s">
        <v>37</v>
      </c>
      <c r="E19" s="35" t="s">
        <v>37</v>
      </c>
      <c r="F19" s="35" t="s">
        <v>37</v>
      </c>
      <c r="G19" s="35" t="s">
        <v>37</v>
      </c>
      <c r="I19" s="100"/>
    </row>
    <row r="20" spans="1:17" ht="12.75" customHeight="1">
      <c r="A20" s="675">
        <v>1985</v>
      </c>
      <c r="B20" s="668">
        <v>4</v>
      </c>
      <c r="C20" s="668">
        <v>4</v>
      </c>
      <c r="D20" s="35" t="s">
        <v>37</v>
      </c>
      <c r="E20" s="35" t="s">
        <v>37</v>
      </c>
      <c r="F20" s="35" t="s">
        <v>37</v>
      </c>
      <c r="G20" s="35" t="s">
        <v>37</v>
      </c>
      <c r="I20" s="100"/>
    </row>
    <row r="21" spans="1:17" ht="12.75" customHeight="1">
      <c r="A21" s="675">
        <v>1986</v>
      </c>
      <c r="B21" s="668">
        <v>5</v>
      </c>
      <c r="C21" s="668">
        <v>3</v>
      </c>
      <c r="D21" s="35" t="s">
        <v>37</v>
      </c>
      <c r="E21" s="35" t="s">
        <v>37</v>
      </c>
      <c r="F21" s="35" t="s">
        <v>37</v>
      </c>
      <c r="G21" s="35" t="s">
        <v>37</v>
      </c>
      <c r="I21" s="100"/>
      <c r="Q21" s="20" t="s">
        <v>70</v>
      </c>
    </row>
    <row r="22" spans="1:17" ht="12.75" customHeight="1">
      <c r="A22" s="675">
        <v>1987</v>
      </c>
      <c r="B22" s="668">
        <v>3</v>
      </c>
      <c r="C22" s="668">
        <v>3</v>
      </c>
      <c r="D22" s="35" t="s">
        <v>37</v>
      </c>
      <c r="E22" s="35" t="s">
        <v>37</v>
      </c>
      <c r="F22" s="35" t="s">
        <v>37</v>
      </c>
      <c r="G22" s="35" t="s">
        <v>37</v>
      </c>
      <c r="I22" s="100"/>
    </row>
    <row r="23" spans="1:17" ht="12.75" customHeight="1">
      <c r="A23" s="675">
        <v>1988</v>
      </c>
      <c r="B23" s="668">
        <v>4</v>
      </c>
      <c r="C23" s="668">
        <v>3</v>
      </c>
      <c r="D23" s="35" t="s">
        <v>37</v>
      </c>
      <c r="E23" s="35" t="s">
        <v>37</v>
      </c>
      <c r="F23" s="35" t="s">
        <v>37</v>
      </c>
      <c r="G23" s="35" t="s">
        <v>37</v>
      </c>
      <c r="I23" s="100"/>
    </row>
    <row r="24" spans="1:17" ht="12.75" customHeight="1">
      <c r="A24" s="675">
        <v>1989</v>
      </c>
      <c r="B24" s="28">
        <v>3.2149979312084813</v>
      </c>
      <c r="C24" s="28">
        <v>2.7128818153481369</v>
      </c>
      <c r="D24" s="28">
        <v>96.46307026294096</v>
      </c>
      <c r="E24" s="28">
        <v>96.9461695547825</v>
      </c>
      <c r="F24" s="28">
        <v>0.32193180585059078</v>
      </c>
      <c r="G24" s="28">
        <v>0.34094862986948049</v>
      </c>
      <c r="I24" s="100"/>
    </row>
    <row r="25" spans="1:17" ht="12.75" customHeight="1">
      <c r="A25" s="675">
        <v>1990</v>
      </c>
      <c r="B25" s="28">
        <v>4.1062410935991212</v>
      </c>
      <c r="C25" s="28">
        <v>3.3587550610725008</v>
      </c>
      <c r="D25" s="28">
        <v>95.38642135087197</v>
      </c>
      <c r="E25" s="28">
        <v>96.508759201241617</v>
      </c>
      <c r="F25" s="28">
        <v>0.50733755552980087</v>
      </c>
      <c r="G25" s="28">
        <v>0.13248573768595526</v>
      </c>
      <c r="I25" s="100"/>
    </row>
    <row r="26" spans="1:17" ht="12.75" customHeight="1">
      <c r="A26" s="675">
        <v>1991</v>
      </c>
      <c r="B26" s="28">
        <v>3.4086983600626333</v>
      </c>
      <c r="C26" s="28">
        <v>3.4549263991385173</v>
      </c>
      <c r="D26" s="28">
        <v>96.295157362845814</v>
      </c>
      <c r="E26" s="28">
        <v>96.414264587945837</v>
      </c>
      <c r="F26" s="28">
        <v>0.2961442770915898</v>
      </c>
      <c r="G26" s="28">
        <v>0.13080901291560396</v>
      </c>
      <c r="I26" s="100"/>
    </row>
    <row r="27" spans="1:17" ht="12.75" customHeight="1">
      <c r="A27" s="675">
        <v>1992</v>
      </c>
      <c r="B27" s="28">
        <v>4.3807603182278267</v>
      </c>
      <c r="C27" s="28">
        <v>3.2422717263872509</v>
      </c>
      <c r="D27" s="28">
        <v>95.452899031150125</v>
      </c>
      <c r="E27" s="28">
        <v>96.618487284790135</v>
      </c>
      <c r="F27" s="28">
        <v>0.16634065062332631</v>
      </c>
      <c r="G27" s="28">
        <v>0.13924098882180291</v>
      </c>
      <c r="I27" s="100"/>
    </row>
    <row r="28" spans="1:17" ht="12.75" customHeight="1">
      <c r="A28" s="675">
        <v>1993</v>
      </c>
      <c r="B28" s="28">
        <v>4.6672672357383957</v>
      </c>
      <c r="C28" s="28">
        <v>4.5511619838862618</v>
      </c>
      <c r="D28" s="28">
        <v>94.901962746886511</v>
      </c>
      <c r="E28" s="28">
        <v>94.925722501089453</v>
      </c>
      <c r="F28" s="28">
        <v>0.43077001737529375</v>
      </c>
      <c r="G28" s="28">
        <v>0.52311551502431175</v>
      </c>
      <c r="I28" s="100"/>
    </row>
    <row r="29" spans="1:17" ht="12.75" customHeight="1">
      <c r="A29" s="675">
        <v>1994</v>
      </c>
      <c r="B29" s="28">
        <v>4.9469323335685864</v>
      </c>
      <c r="C29" s="28">
        <v>4.2898471727431726</v>
      </c>
      <c r="D29" s="28">
        <v>94.430997002712417</v>
      </c>
      <c r="E29" s="28">
        <v>95.197365847316007</v>
      </c>
      <c r="F29" s="28">
        <v>0.62207066371861908</v>
      </c>
      <c r="G29" s="28">
        <v>0.51278697994111022</v>
      </c>
      <c r="I29" s="100"/>
    </row>
    <row r="30" spans="1:17" ht="12.75" customHeight="1">
      <c r="A30" s="675">
        <v>1995</v>
      </c>
      <c r="B30" s="28">
        <v>6.6136452377443575</v>
      </c>
      <c r="C30" s="28">
        <v>5.4364927810190578</v>
      </c>
      <c r="D30" s="28">
        <v>92.851409130587641</v>
      </c>
      <c r="E30" s="28">
        <v>94.105090435114107</v>
      </c>
      <c r="F30" s="28">
        <v>0.53494563166834852</v>
      </c>
      <c r="G30" s="28">
        <v>0.4584167838663466</v>
      </c>
      <c r="I30" s="100"/>
    </row>
    <row r="31" spans="1:17" ht="12.75" customHeight="1">
      <c r="A31" s="675">
        <v>1996</v>
      </c>
      <c r="B31" s="28">
        <v>8.1833267143236625</v>
      </c>
      <c r="C31" s="28">
        <v>6.310781735711517</v>
      </c>
      <c r="D31" s="28">
        <v>90.294638850482713</v>
      </c>
      <c r="E31" s="28">
        <v>93.056221448916773</v>
      </c>
      <c r="F31" s="28">
        <v>1.5220344351927853</v>
      </c>
      <c r="G31" s="28">
        <v>0.63299681536991115</v>
      </c>
      <c r="I31" s="100"/>
    </row>
    <row r="32" spans="1:17" ht="12.75" customHeight="1">
      <c r="A32" s="675">
        <v>1997</v>
      </c>
      <c r="B32" s="28">
        <v>8.6745775453876295</v>
      </c>
      <c r="C32" s="28">
        <v>7.2216515637249774</v>
      </c>
      <c r="D32" s="28">
        <v>90.514490450634952</v>
      </c>
      <c r="E32" s="28">
        <v>92.205311851533807</v>
      </c>
      <c r="F32" s="28">
        <v>0.81093200397713872</v>
      </c>
      <c r="G32" s="28">
        <v>0.57303658474293029</v>
      </c>
      <c r="I32" s="100"/>
    </row>
    <row r="33" spans="1:9" ht="12.75" customHeight="1">
      <c r="A33" s="675">
        <v>1998</v>
      </c>
      <c r="B33" s="28">
        <v>9.2918907456450022</v>
      </c>
      <c r="C33" s="28">
        <v>5.8203559961293232</v>
      </c>
      <c r="D33" s="28">
        <v>88.761592652487693</v>
      </c>
      <c r="E33" s="28">
        <v>93.470185030498129</v>
      </c>
      <c r="F33" s="28">
        <v>1.9465166018668327</v>
      </c>
      <c r="G33" s="28">
        <v>0.70945897337230712</v>
      </c>
      <c r="I33" s="100"/>
    </row>
    <row r="34" spans="1:9" ht="12.75" customHeight="1">
      <c r="A34" s="675">
        <v>1999</v>
      </c>
      <c r="B34" s="28">
        <v>9.5488089907064317</v>
      </c>
      <c r="C34" s="28">
        <v>7.7553023870782649</v>
      </c>
      <c r="D34" s="28">
        <v>89.351822169938842</v>
      </c>
      <c r="E34" s="28">
        <v>91.740693771507452</v>
      </c>
      <c r="F34" s="28">
        <v>1.0993688393557264</v>
      </c>
      <c r="G34" s="28">
        <v>0.50400384141370003</v>
      </c>
      <c r="I34" s="100"/>
    </row>
    <row r="35" spans="1:9" ht="12.75" customHeight="1">
      <c r="A35" s="675">
        <v>2000</v>
      </c>
      <c r="B35" s="28">
        <v>9.4855134865338453</v>
      </c>
      <c r="C35" s="28">
        <v>7.7368793559294993</v>
      </c>
      <c r="D35" s="28">
        <v>89.217471648705228</v>
      </c>
      <c r="E35" s="28">
        <v>91.619363123186901</v>
      </c>
      <c r="F35" s="28">
        <v>1.2970148647606365</v>
      </c>
      <c r="G35" s="28">
        <v>0.64375752088333982</v>
      </c>
      <c r="I35" s="100"/>
    </row>
    <row r="36" spans="1:9" ht="12.75" customHeight="1">
      <c r="A36" s="675">
        <v>2001</v>
      </c>
      <c r="B36" s="28">
        <v>9.4166164327165838</v>
      </c>
      <c r="C36" s="28">
        <v>8.5042041008614397</v>
      </c>
      <c r="D36" s="28">
        <v>89.705531646500859</v>
      </c>
      <c r="E36" s="28">
        <v>91.017553715095971</v>
      </c>
      <c r="F36" s="28">
        <v>0.87785192078041019</v>
      </c>
      <c r="G36" s="28">
        <v>0.47824218404194524</v>
      </c>
      <c r="I36" s="100"/>
    </row>
    <row r="37" spans="1:9" ht="12.75" customHeight="1">
      <c r="A37" s="675">
        <v>2002</v>
      </c>
      <c r="B37" s="28">
        <v>8.2840346353354857</v>
      </c>
      <c r="C37" s="28">
        <v>7.5936789989648856</v>
      </c>
      <c r="D37" s="28">
        <v>91.063888386106711</v>
      </c>
      <c r="E37" s="28">
        <v>91.780339797648637</v>
      </c>
      <c r="F37" s="28">
        <v>0.65207697855773061</v>
      </c>
      <c r="G37" s="28">
        <v>0.62598120338547381</v>
      </c>
      <c r="I37" s="100"/>
    </row>
    <row r="38" spans="1:9" ht="12.75" customHeight="1">
      <c r="A38" s="675">
        <v>2003</v>
      </c>
      <c r="B38" s="28">
        <v>6.8950327008227896</v>
      </c>
      <c r="C38" s="28">
        <v>7.1294955137413396</v>
      </c>
      <c r="D38" s="28">
        <v>92.54075250924916</v>
      </c>
      <c r="E38" s="28">
        <v>92.175756471730381</v>
      </c>
      <c r="F38" s="28">
        <v>0.56421478992682317</v>
      </c>
      <c r="G38" s="28">
        <v>0.69474801452853352</v>
      </c>
      <c r="I38" s="100"/>
    </row>
    <row r="39" spans="1:9" ht="12.75" customHeight="1">
      <c r="A39" s="675">
        <v>2004</v>
      </c>
      <c r="B39" s="28">
        <v>7.3998616502997505</v>
      </c>
      <c r="C39" s="28">
        <v>6.9375803489355334</v>
      </c>
      <c r="D39" s="28">
        <v>92.069391762620569</v>
      </c>
      <c r="E39" s="28">
        <v>92.608145380819238</v>
      </c>
      <c r="F39" s="28">
        <v>0.53074658707970312</v>
      </c>
      <c r="G39" s="28">
        <v>0.45427427024504013</v>
      </c>
      <c r="I39" s="100"/>
    </row>
    <row r="40" spans="1:9" ht="12.75" customHeight="1">
      <c r="A40" s="675">
        <v>2005</v>
      </c>
      <c r="B40" s="28">
        <v>7.1791945560909953</v>
      </c>
      <c r="C40" s="28">
        <v>7.2135695941944507</v>
      </c>
      <c r="D40" s="28">
        <v>92.312025993017983</v>
      </c>
      <c r="E40" s="28">
        <v>92.235554316587184</v>
      </c>
      <c r="F40" s="28">
        <v>0.50877945089176502</v>
      </c>
      <c r="G40" s="28">
        <v>0.55087608921747722</v>
      </c>
      <c r="I40" s="100"/>
    </row>
    <row r="41" spans="1:9" ht="12.75" customHeight="1">
      <c r="A41" s="675">
        <v>2006</v>
      </c>
      <c r="B41" s="28">
        <v>7.1840387791776452</v>
      </c>
      <c r="C41" s="28">
        <v>5.4949334678523156</v>
      </c>
      <c r="D41" s="28">
        <v>92.074365672814125</v>
      </c>
      <c r="E41" s="28">
        <v>93.624513261248865</v>
      </c>
      <c r="F41" s="28">
        <v>0.74159554800811334</v>
      </c>
      <c r="G41" s="28">
        <v>0.88055327089953983</v>
      </c>
      <c r="I41" s="100"/>
    </row>
    <row r="42" spans="1:9" ht="12.75" customHeight="1">
      <c r="A42" s="675">
        <v>2007</v>
      </c>
      <c r="B42" s="28">
        <v>6.0344335735607668</v>
      </c>
      <c r="C42" s="28">
        <v>5.1804912269538042</v>
      </c>
      <c r="D42" s="28">
        <v>93.194562272690334</v>
      </c>
      <c r="E42" s="28">
        <v>94.223338461784095</v>
      </c>
      <c r="F42" s="28">
        <v>0.77100415374935172</v>
      </c>
      <c r="G42" s="28">
        <v>0.5961703112609088</v>
      </c>
      <c r="I42" s="100"/>
    </row>
    <row r="43" spans="1:9" ht="12.75" customHeight="1">
      <c r="A43" s="675">
        <v>2008</v>
      </c>
      <c r="B43" s="28">
        <v>6.6174760140848017</v>
      </c>
      <c r="C43" s="28">
        <v>5.3886169404418949</v>
      </c>
      <c r="D43" s="28">
        <v>92.93146234551196</v>
      </c>
      <c r="E43" s="28">
        <v>93.840336857771064</v>
      </c>
      <c r="F43" s="28">
        <v>0.45106164040222024</v>
      </c>
      <c r="G43" s="28">
        <v>0.77104620178838701</v>
      </c>
      <c r="I43" s="100"/>
    </row>
    <row r="44" spans="1:9" ht="12.75" customHeight="1">
      <c r="A44" s="675">
        <v>2009</v>
      </c>
      <c r="B44" s="28">
        <v>9.0372209761196594</v>
      </c>
      <c r="C44" s="28">
        <v>7.0864874464583991</v>
      </c>
      <c r="D44" s="28">
        <v>90.480534955351928</v>
      </c>
      <c r="E44" s="28">
        <v>92.571627449740731</v>
      </c>
      <c r="F44" s="28">
        <v>0.48224406852858409</v>
      </c>
      <c r="G44" s="28">
        <v>0.34188510380086218</v>
      </c>
      <c r="I44" s="100"/>
    </row>
    <row r="45" spans="1:9" ht="12.75" customHeight="1">
      <c r="A45" s="675">
        <v>2010</v>
      </c>
      <c r="B45" s="28">
        <v>9.9402348038774715</v>
      </c>
      <c r="C45" s="28">
        <v>6.6904542752745026</v>
      </c>
      <c r="D45" s="28">
        <v>89.495035890712344</v>
      </c>
      <c r="E45" s="28">
        <v>93.000245554561744</v>
      </c>
      <c r="F45" s="28">
        <v>0.5647293054107021</v>
      </c>
      <c r="G45" s="28">
        <v>0.3093001701638799</v>
      </c>
      <c r="I45" s="100"/>
    </row>
    <row r="46" spans="1:9" ht="12.75" customHeight="1">
      <c r="A46" s="10">
        <v>2011</v>
      </c>
      <c r="B46" s="28">
        <v>9.8859389077174615</v>
      </c>
      <c r="C46" s="28">
        <v>6.4925700677362199</v>
      </c>
      <c r="D46" s="28">
        <v>89.613025515134822</v>
      </c>
      <c r="E46" s="28">
        <v>92.87215299006688</v>
      </c>
      <c r="F46" s="28">
        <v>0.50103557714582059</v>
      </c>
      <c r="G46" s="28">
        <v>0.6352769421964779</v>
      </c>
      <c r="I46" s="100"/>
    </row>
    <row r="47" spans="1:9" ht="12.75" customHeight="1">
      <c r="A47" s="675" t="s">
        <v>92</v>
      </c>
      <c r="B47" s="28">
        <v>8.2256352723481729</v>
      </c>
      <c r="C47" s="28">
        <v>5.5531568508813853</v>
      </c>
      <c r="D47" s="28">
        <v>91.035191679347633</v>
      </c>
      <c r="E47" s="28">
        <v>94.203234515290589</v>
      </c>
      <c r="F47" s="28">
        <v>0.73917304830361463</v>
      </c>
      <c r="G47" s="28">
        <v>0.24360863382840559</v>
      </c>
      <c r="I47" s="100"/>
    </row>
    <row r="48" spans="1:9" ht="12.75" customHeight="1">
      <c r="A48" s="20" t="s">
        <v>93</v>
      </c>
      <c r="B48" s="28">
        <v>7.33827050437396</v>
      </c>
      <c r="C48" s="28">
        <v>6.5622414525859245</v>
      </c>
      <c r="D48" s="28">
        <v>91.480063437611562</v>
      </c>
      <c r="E48" s="28">
        <v>92.807247895052242</v>
      </c>
      <c r="F48" s="28">
        <v>1.181666058014295</v>
      </c>
      <c r="G48" s="28">
        <v>0.63051065236099912</v>
      </c>
      <c r="I48" s="100"/>
    </row>
    <row r="49" spans="1:12" ht="12.75" customHeight="1">
      <c r="A49" s="675">
        <v>2013</v>
      </c>
      <c r="B49" s="28">
        <v>7.3257250114976955</v>
      </c>
      <c r="C49" s="28">
        <v>5.6785667614775521</v>
      </c>
      <c r="D49" s="28">
        <v>91.974059126437851</v>
      </c>
      <c r="E49" s="28">
        <v>93.879290344081127</v>
      </c>
      <c r="F49" s="28">
        <v>0.70021586206510533</v>
      </c>
      <c r="G49" s="28">
        <v>0.44214289444234439</v>
      </c>
      <c r="I49" s="100"/>
      <c r="L49" s="683"/>
    </row>
    <row r="50" spans="1:12" s="222" customFormat="1" ht="12.75" customHeight="1">
      <c r="A50" s="675">
        <v>2014</v>
      </c>
      <c r="B50" s="25">
        <v>8.8871411718442808</v>
      </c>
      <c r="C50" s="25">
        <v>7.27196300966793</v>
      </c>
      <c r="D50" s="28">
        <v>89.933149823043607</v>
      </c>
      <c r="E50" s="28">
        <v>91.677175283732694</v>
      </c>
      <c r="F50" s="25">
        <v>1.17970900511207</v>
      </c>
      <c r="G50" s="25">
        <v>1.0508617065994099</v>
      </c>
      <c r="H50" s="221"/>
      <c r="I50" s="100"/>
      <c r="J50" s="20"/>
      <c r="K50" s="20"/>
    </row>
    <row r="51" spans="1:12" s="222" customFormat="1" ht="12.75" customHeight="1">
      <c r="A51" s="675">
        <v>2015</v>
      </c>
      <c r="B51" s="28">
        <v>7.6681085332284704</v>
      </c>
      <c r="C51" s="28">
        <v>4.6404682274247504</v>
      </c>
      <c r="D51" s="28">
        <v>90.916240660637001</v>
      </c>
      <c r="E51" s="28">
        <v>94.021739130434796</v>
      </c>
      <c r="F51" s="28">
        <v>1.4156508061344899</v>
      </c>
      <c r="G51" s="28">
        <v>1.33779264214047</v>
      </c>
      <c r="H51" s="453"/>
      <c r="I51" s="100"/>
    </row>
    <row r="52" spans="1:12" s="222" customFormat="1" ht="12.75" customHeight="1">
      <c r="A52" s="675">
        <v>2016</v>
      </c>
      <c r="B52" s="25">
        <v>5.5241849527305105</v>
      </c>
      <c r="C52" s="25">
        <v>4.5674946803861198</v>
      </c>
      <c r="D52" s="28">
        <v>92.879807186682257</v>
      </c>
      <c r="E52" s="28">
        <v>94.533877221231819</v>
      </c>
      <c r="F52" s="28">
        <v>1.5960078605874204</v>
      </c>
      <c r="G52" s="28">
        <v>0.89862809838206059</v>
      </c>
      <c r="H52" s="453"/>
      <c r="I52" s="100"/>
    </row>
    <row r="53" spans="1:12" s="42" customFormat="1" ht="6" customHeight="1">
      <c r="A53" s="268" t="s">
        <v>40</v>
      </c>
      <c r="B53" s="677"/>
      <c r="C53" s="677"/>
      <c r="D53" s="677"/>
      <c r="E53" s="677"/>
      <c r="F53" s="677"/>
      <c r="G53" s="677"/>
      <c r="H53" s="670"/>
      <c r="I53" s="670"/>
      <c r="J53" s="670"/>
      <c r="K53" s="107"/>
    </row>
    <row r="54" spans="1:12" s="170" customFormat="1" ht="30" customHeight="1">
      <c r="A54" s="856" t="s">
        <v>228</v>
      </c>
      <c r="B54" s="856"/>
      <c r="C54" s="856"/>
      <c r="D54" s="856"/>
      <c r="E54" s="856"/>
      <c r="F54" s="856"/>
      <c r="G54" s="856"/>
      <c r="H54" s="92"/>
      <c r="I54" s="92"/>
      <c r="J54" s="92"/>
      <c r="K54" s="92"/>
      <c r="L54" s="92"/>
    </row>
    <row r="55" spans="1:12" s="170" customFormat="1" ht="6" customHeight="1">
      <c r="A55" s="678"/>
      <c r="B55" s="678"/>
      <c r="C55" s="678"/>
      <c r="D55" s="678"/>
      <c r="E55" s="678"/>
      <c r="F55" s="678"/>
      <c r="G55" s="678"/>
      <c r="H55" s="92"/>
      <c r="I55" s="92"/>
      <c r="J55" s="92"/>
      <c r="K55" s="92"/>
      <c r="L55" s="92"/>
    </row>
    <row r="56" spans="1:12" s="42" customFormat="1" ht="12.75" customHeight="1">
      <c r="A56" s="801" t="s">
        <v>200</v>
      </c>
      <c r="B56" s="801"/>
      <c r="C56" s="801"/>
      <c r="D56" s="801"/>
      <c r="E56" s="801"/>
      <c r="F56" s="801"/>
      <c r="G56" s="801"/>
      <c r="H56" s="20"/>
      <c r="I56" s="20"/>
      <c r="J56" s="20"/>
      <c r="K56" s="20"/>
    </row>
  </sheetData>
  <mergeCells count="8">
    <mergeCell ref="A54:G54"/>
    <mergeCell ref="A56:G56"/>
    <mergeCell ref="E1:G1"/>
    <mergeCell ref="K1:N1"/>
    <mergeCell ref="A2:G2"/>
    <mergeCell ref="B3:C3"/>
    <mergeCell ref="D3:E3"/>
    <mergeCell ref="F3:G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22"/>
  <sheetViews>
    <sheetView workbookViewId="0">
      <pane ySplit="4" topLeftCell="A5" activePane="bottomLeft" state="frozen"/>
      <selection activeCell="D66" sqref="D66"/>
      <selection pane="bottomLeft" activeCell="A24" sqref="A24"/>
    </sheetView>
  </sheetViews>
  <sheetFormatPr defaultColWidth="9.140625" defaultRowHeight="12.75"/>
  <cols>
    <col min="1" max="1" width="6.7109375" style="20" customWidth="1"/>
    <col min="2" max="26" width="8.7109375" style="20" customWidth="1"/>
    <col min="27" max="16384" width="9.140625" style="20"/>
  </cols>
  <sheetData>
    <row r="1" spans="1:17" s="94" customFormat="1" ht="30" customHeight="1">
      <c r="A1" s="675"/>
      <c r="B1" s="668"/>
      <c r="C1" s="668"/>
      <c r="D1" s="668"/>
      <c r="E1" s="799" t="s">
        <v>489</v>
      </c>
      <c r="F1" s="781"/>
      <c r="G1" s="781"/>
      <c r="H1" s="668"/>
      <c r="I1" s="668"/>
      <c r="J1" s="668"/>
      <c r="K1" s="774" t="s">
        <v>354</v>
      </c>
      <c r="L1" s="775"/>
      <c r="M1" s="775"/>
      <c r="N1" s="817"/>
    </row>
    <row r="2" spans="1:17" s="679" customFormat="1" ht="30" customHeight="1">
      <c r="A2" s="784" t="s">
        <v>490</v>
      </c>
      <c r="B2" s="784"/>
      <c r="C2" s="784"/>
      <c r="D2" s="784"/>
      <c r="E2" s="784"/>
      <c r="F2" s="784"/>
      <c r="G2" s="784"/>
    </row>
    <row r="3" spans="1:17" ht="15" customHeight="1">
      <c r="B3" s="779" t="s">
        <v>27</v>
      </c>
      <c r="C3" s="779"/>
      <c r="D3" s="779" t="s">
        <v>26</v>
      </c>
      <c r="E3" s="779"/>
      <c r="F3" s="779" t="s">
        <v>36</v>
      </c>
      <c r="G3" s="779"/>
    </row>
    <row r="4" spans="1:17" ht="15" customHeight="1">
      <c r="A4" s="20" t="s">
        <v>40</v>
      </c>
      <c r="B4" s="668" t="s">
        <v>29</v>
      </c>
      <c r="C4" s="668" t="s">
        <v>30</v>
      </c>
      <c r="D4" s="668" t="s">
        <v>29</v>
      </c>
      <c r="E4" s="668" t="s">
        <v>30</v>
      </c>
      <c r="F4" s="668" t="s">
        <v>29</v>
      </c>
      <c r="G4" s="668" t="s">
        <v>30</v>
      </c>
    </row>
    <row r="5" spans="1:17" ht="6" customHeight="1">
      <c r="A5" s="297"/>
      <c r="B5" s="322"/>
      <c r="C5" s="322"/>
      <c r="D5" s="322"/>
      <c r="E5" s="322"/>
      <c r="F5" s="322"/>
      <c r="G5" s="322"/>
    </row>
    <row r="6" spans="1:17" ht="12.75" customHeight="1">
      <c r="A6" s="675">
        <v>2004</v>
      </c>
      <c r="B6" s="95">
        <v>16.260255254246893</v>
      </c>
      <c r="C6" s="95">
        <v>12.872179099677862</v>
      </c>
      <c r="D6" s="95">
        <v>83.293031749196317</v>
      </c>
      <c r="E6" s="95">
        <v>86.902935049903135</v>
      </c>
      <c r="F6" s="95">
        <v>0.4467129965555976</v>
      </c>
      <c r="G6" s="95">
        <v>0.22488585041909945</v>
      </c>
      <c r="H6" s="100"/>
      <c r="I6" s="514"/>
      <c r="J6" s="313"/>
      <c r="L6" s="326"/>
    </row>
    <row r="7" spans="1:17" ht="12.75" customHeight="1">
      <c r="A7" s="675">
        <v>2005</v>
      </c>
      <c r="B7" s="95">
        <v>16.779552715535992</v>
      </c>
      <c r="C7" s="95">
        <v>12.69333532903301</v>
      </c>
      <c r="D7" s="95">
        <v>82.605410885918829</v>
      </c>
      <c r="E7" s="95">
        <v>86.917293317032858</v>
      </c>
      <c r="F7" s="95">
        <v>0.61503639854522263</v>
      </c>
      <c r="G7" s="95">
        <v>0.38937135393493633</v>
      </c>
      <c r="H7" s="100"/>
      <c r="I7" s="514"/>
      <c r="J7" s="313"/>
      <c r="L7" s="326"/>
    </row>
    <row r="8" spans="1:17" ht="12.75" customHeight="1">
      <c r="A8" s="10">
        <v>2006</v>
      </c>
      <c r="B8" s="95">
        <v>16.851483890022827</v>
      </c>
      <c r="C8" s="95">
        <v>13.958791508692126</v>
      </c>
      <c r="D8" s="95">
        <v>82.616877386089911</v>
      </c>
      <c r="E8" s="95">
        <v>85.514276550870306</v>
      </c>
      <c r="F8" s="95">
        <v>0.53163872388701372</v>
      </c>
      <c r="G8" s="95">
        <v>0.52693194043819447</v>
      </c>
      <c r="H8" s="100"/>
      <c r="I8" s="514"/>
      <c r="J8" s="313"/>
      <c r="L8" s="326"/>
    </row>
    <row r="9" spans="1:17" ht="12.75" customHeight="1">
      <c r="A9" s="675">
        <v>2007</v>
      </c>
      <c r="B9" s="95">
        <v>17.505413851241062</v>
      </c>
      <c r="C9" s="95">
        <v>13.439470357526911</v>
      </c>
      <c r="D9" s="95">
        <v>81.903115243335023</v>
      </c>
      <c r="E9" s="95">
        <v>86.403241734223769</v>
      </c>
      <c r="F9" s="95">
        <v>0.59147090542401237</v>
      </c>
      <c r="G9" s="95">
        <v>0.15728790824850561</v>
      </c>
      <c r="H9" s="100"/>
      <c r="I9" s="514"/>
      <c r="J9" s="313"/>
      <c r="L9" s="326"/>
    </row>
    <row r="10" spans="1:17" ht="12.75" customHeight="1">
      <c r="A10" s="675">
        <v>2008</v>
      </c>
      <c r="B10" s="95">
        <v>16.707865087454614</v>
      </c>
      <c r="C10" s="95">
        <v>13.654553304714579</v>
      </c>
      <c r="D10" s="95">
        <v>82.871994610312612</v>
      </c>
      <c r="E10" s="95">
        <v>86.046983746058402</v>
      </c>
      <c r="F10" s="95">
        <v>0.42014030223310828</v>
      </c>
      <c r="G10" s="95">
        <v>0.29846294922805272</v>
      </c>
      <c r="H10" s="100"/>
      <c r="I10" s="514"/>
      <c r="J10" s="313"/>
      <c r="L10" s="326"/>
    </row>
    <row r="11" spans="1:17" ht="12.75" customHeight="1">
      <c r="A11" s="675">
        <v>2009</v>
      </c>
      <c r="B11" s="95">
        <v>18.271773751911336</v>
      </c>
      <c r="C11" s="95">
        <v>15.504092873362799</v>
      </c>
      <c r="D11" s="95">
        <v>81.487257970761348</v>
      </c>
      <c r="E11" s="95">
        <v>84.122998830277709</v>
      </c>
      <c r="F11" s="95">
        <v>0.24096827732651557</v>
      </c>
      <c r="G11" s="95">
        <v>0.3729082963582977</v>
      </c>
      <c r="H11" s="100"/>
      <c r="I11" s="514"/>
      <c r="J11" s="313"/>
      <c r="L11" s="326"/>
    </row>
    <row r="12" spans="1:17" ht="12.75" customHeight="1">
      <c r="A12" s="675">
        <v>2010</v>
      </c>
      <c r="B12" s="95">
        <v>20.811537572248017</v>
      </c>
      <c r="C12" s="95">
        <v>15.031666669875129</v>
      </c>
      <c r="D12" s="95">
        <v>78.75042087918203</v>
      </c>
      <c r="E12" s="95">
        <v>84.582904812574341</v>
      </c>
      <c r="F12" s="95">
        <v>0.43804154857098132</v>
      </c>
      <c r="G12" s="95">
        <v>0.38542851755045177</v>
      </c>
      <c r="H12" s="100"/>
      <c r="I12" s="514"/>
      <c r="J12" s="326"/>
      <c r="K12" s="326"/>
      <c r="L12" s="326"/>
      <c r="M12" s="326"/>
      <c r="N12" s="326"/>
      <c r="O12" s="326"/>
      <c r="P12" s="326"/>
      <c r="Q12" s="326"/>
    </row>
    <row r="13" spans="1:17" ht="12.75" customHeight="1">
      <c r="A13" s="10">
        <v>2011</v>
      </c>
      <c r="B13" s="95">
        <v>20.224723989314867</v>
      </c>
      <c r="C13" s="95">
        <v>13.595794784188231</v>
      </c>
      <c r="D13" s="95">
        <v>79.404994320241812</v>
      </c>
      <c r="E13" s="95">
        <v>85.971639503661422</v>
      </c>
      <c r="F13" s="95">
        <v>0.37028169044400316</v>
      </c>
      <c r="G13" s="95">
        <v>0.4325657121507403</v>
      </c>
      <c r="H13" s="100"/>
      <c r="I13" s="515"/>
      <c r="J13" s="326"/>
      <c r="K13" s="326"/>
      <c r="L13" s="326"/>
      <c r="M13" s="326"/>
      <c r="N13" s="326"/>
      <c r="O13" s="326"/>
      <c r="P13" s="326"/>
      <c r="Q13" s="326"/>
    </row>
    <row r="14" spans="1:17" ht="12.75" customHeight="1">
      <c r="A14" s="675" t="s">
        <v>92</v>
      </c>
      <c r="B14" s="95">
        <v>20.031412696345523</v>
      </c>
      <c r="C14" s="95">
        <v>14.85176668487359</v>
      </c>
      <c r="D14" s="95">
        <v>79.372560181258791</v>
      </c>
      <c r="E14" s="95">
        <v>84.714871387544548</v>
      </c>
      <c r="F14" s="95">
        <v>0.59602712239464906</v>
      </c>
      <c r="G14" s="95">
        <v>0.43336192758029796</v>
      </c>
      <c r="H14" s="100"/>
      <c r="J14" s="326"/>
      <c r="K14" s="326"/>
      <c r="L14" s="326"/>
      <c r="M14" s="326"/>
      <c r="N14" s="326"/>
      <c r="O14" s="326"/>
      <c r="P14" s="326"/>
      <c r="Q14" s="326"/>
    </row>
    <row r="15" spans="1:17" ht="12.75" customHeight="1">
      <c r="A15" s="675" t="s">
        <v>93</v>
      </c>
      <c r="B15" s="95">
        <v>19.683929579253988</v>
      </c>
      <c r="C15" s="95">
        <v>14.565476017516554</v>
      </c>
      <c r="D15" s="95">
        <v>78.940068209968771</v>
      </c>
      <c r="E15" s="95">
        <v>84.536176086546746</v>
      </c>
      <c r="F15" s="95">
        <v>1.3760022107767873</v>
      </c>
      <c r="G15" s="95">
        <v>0.89834789593698805</v>
      </c>
      <c r="H15" s="100"/>
      <c r="I15" s="515"/>
      <c r="J15" s="326"/>
      <c r="K15" s="326"/>
      <c r="L15" s="326"/>
      <c r="M15" s="326"/>
      <c r="N15" s="326"/>
      <c r="O15" s="326"/>
      <c r="P15" s="326"/>
      <c r="Q15" s="326"/>
    </row>
    <row r="16" spans="1:17" ht="12.75" customHeight="1">
      <c r="A16" s="675">
        <v>2013</v>
      </c>
      <c r="B16" s="95">
        <v>19.357275857168705</v>
      </c>
      <c r="C16" s="95">
        <v>13.812019904436262</v>
      </c>
      <c r="D16" s="95">
        <v>79.071642403771492</v>
      </c>
      <c r="E16" s="95">
        <v>85.476350726401151</v>
      </c>
      <c r="F16" s="95">
        <v>1.5710817390599967</v>
      </c>
      <c r="G16" s="95">
        <v>0.71162936916182573</v>
      </c>
      <c r="H16" s="100"/>
      <c r="I16" s="515"/>
      <c r="J16" s="313"/>
      <c r="L16" s="326"/>
    </row>
    <row r="17" spans="1:12" ht="12.75" customHeight="1">
      <c r="A17" s="675">
        <v>2014</v>
      </c>
      <c r="B17" s="95">
        <v>20.050632911392398</v>
      </c>
      <c r="C17" s="95">
        <v>14.3939393939394</v>
      </c>
      <c r="D17" s="95">
        <v>78.7848101265823</v>
      </c>
      <c r="E17" s="95">
        <v>84.902597402597394</v>
      </c>
      <c r="F17" s="95">
        <v>1.16455696202532</v>
      </c>
      <c r="G17" s="95">
        <v>0.70346320346320301</v>
      </c>
      <c r="H17" s="100"/>
      <c r="I17" s="515"/>
      <c r="J17" s="313"/>
      <c r="L17" s="326"/>
    </row>
    <row r="18" spans="1:12" ht="12.75" customHeight="1">
      <c r="A18" s="675">
        <v>2015</v>
      </c>
      <c r="B18" s="95">
        <v>16.866359447004601</v>
      </c>
      <c r="C18" s="95">
        <v>13.5796305541687</v>
      </c>
      <c r="D18" s="95">
        <v>81.612903225806406</v>
      </c>
      <c r="E18" s="95">
        <v>85.2221667498752</v>
      </c>
      <c r="F18" s="95">
        <v>1.5207373271889399</v>
      </c>
      <c r="G18" s="95">
        <v>1.1982026959560701</v>
      </c>
      <c r="H18" s="100"/>
      <c r="I18" s="515"/>
      <c r="J18" s="313"/>
      <c r="L18" s="326"/>
    </row>
    <row r="19" spans="1:12" ht="12.75" customHeight="1">
      <c r="A19" s="675">
        <v>2016</v>
      </c>
      <c r="B19" s="95">
        <v>20.888307602018113</v>
      </c>
      <c r="C19" s="95">
        <v>14.00475017020991</v>
      </c>
      <c r="D19" s="95">
        <v>76.903683574146655</v>
      </c>
      <c r="E19" s="95">
        <v>84.935458581902395</v>
      </c>
      <c r="F19" s="95">
        <v>2.2080088238358573</v>
      </c>
      <c r="G19" s="95">
        <v>1.0597912478882596</v>
      </c>
      <c r="H19" s="100"/>
      <c r="I19" s="515"/>
      <c r="J19" s="25"/>
      <c r="K19" s="25"/>
      <c r="L19" s="326"/>
    </row>
    <row r="20" spans="1:12" s="42" customFormat="1" ht="6" customHeight="1">
      <c r="A20" s="297" t="s">
        <v>40</v>
      </c>
      <c r="B20" s="265"/>
      <c r="C20" s="265"/>
      <c r="D20" s="265"/>
      <c r="E20" s="265"/>
      <c r="F20" s="265"/>
      <c r="G20" s="265"/>
      <c r="H20" s="668"/>
      <c r="I20" s="668"/>
      <c r="J20" s="668"/>
      <c r="K20" s="668"/>
    </row>
    <row r="21" spans="1:12" s="42" customFormat="1" ht="12.75" customHeight="1">
      <c r="A21" s="801" t="s">
        <v>200</v>
      </c>
      <c r="B21" s="801"/>
      <c r="C21" s="801"/>
      <c r="D21" s="801"/>
      <c r="E21" s="801"/>
      <c r="F21" s="801"/>
      <c r="G21" s="801"/>
      <c r="H21" s="20"/>
      <c r="I21" s="20"/>
      <c r="J21" s="20"/>
      <c r="K21" s="20"/>
    </row>
    <row r="22" spans="1:12">
      <c r="J22" s="684"/>
      <c r="K22" s="684"/>
    </row>
  </sheetData>
  <mergeCells count="7">
    <mergeCell ref="A21:G21"/>
    <mergeCell ref="E1:G1"/>
    <mergeCell ref="K1:N1"/>
    <mergeCell ref="A2:G2"/>
    <mergeCell ref="B3:C3"/>
    <mergeCell ref="D3:E3"/>
    <mergeCell ref="F3:G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8"/>
  <sheetViews>
    <sheetView workbookViewId="0">
      <pane ySplit="4" topLeftCell="A5" activePane="bottomLeft" state="frozen"/>
      <selection activeCell="D66" sqref="D66"/>
      <selection pane="bottomLeft" activeCell="L29" sqref="L29"/>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675"/>
      <c r="B1" s="668"/>
      <c r="C1" s="668"/>
      <c r="D1" s="668"/>
      <c r="E1" s="799" t="s">
        <v>491</v>
      </c>
      <c r="F1" s="781"/>
      <c r="G1" s="781"/>
      <c r="H1" s="668"/>
      <c r="I1" s="668"/>
      <c r="J1" s="668"/>
      <c r="K1" s="774" t="s">
        <v>354</v>
      </c>
      <c r="L1" s="775"/>
      <c r="M1" s="775"/>
      <c r="N1" s="817"/>
    </row>
    <row r="2" spans="1:14" s="679" customFormat="1" ht="30" customHeight="1">
      <c r="A2" s="784" t="s">
        <v>492</v>
      </c>
      <c r="B2" s="784"/>
      <c r="C2" s="784"/>
      <c r="D2" s="784"/>
      <c r="E2" s="784"/>
      <c r="F2" s="784"/>
      <c r="G2" s="784"/>
    </row>
    <row r="3" spans="1:14" ht="15" customHeight="1">
      <c r="B3" s="779" t="s">
        <v>27</v>
      </c>
      <c r="C3" s="779"/>
      <c r="D3" s="779" t="s">
        <v>26</v>
      </c>
      <c r="E3" s="779"/>
      <c r="F3" s="779" t="s">
        <v>36</v>
      </c>
      <c r="G3" s="779"/>
    </row>
    <row r="4" spans="1:14" ht="15" customHeight="1">
      <c r="A4" s="20" t="s">
        <v>40</v>
      </c>
      <c r="B4" s="668" t="s">
        <v>29</v>
      </c>
      <c r="C4" s="668" t="s">
        <v>30</v>
      </c>
      <c r="D4" s="668" t="s">
        <v>29</v>
      </c>
      <c r="E4" s="668" t="s">
        <v>30</v>
      </c>
      <c r="F4" s="668" t="s">
        <v>29</v>
      </c>
      <c r="G4" s="668" t="s">
        <v>30</v>
      </c>
    </row>
    <row r="5" spans="1:14" ht="6" customHeight="1">
      <c r="A5" s="297"/>
      <c r="B5" s="325"/>
      <c r="C5" s="325"/>
      <c r="D5" s="325"/>
      <c r="E5" s="325"/>
      <c r="F5" s="325"/>
      <c r="G5" s="325"/>
    </row>
    <row r="6" spans="1:14" ht="12.75" customHeight="1">
      <c r="A6" s="675">
        <v>2007</v>
      </c>
      <c r="B6" s="28">
        <v>4.3523450498777869</v>
      </c>
      <c r="C6" s="28">
        <v>4.3401535069303803</v>
      </c>
      <c r="D6" s="28">
        <v>94.502278921833266</v>
      </c>
      <c r="E6" s="28">
        <v>94.823260409734644</v>
      </c>
      <c r="F6" s="28">
        <v>1.1453760282893173</v>
      </c>
      <c r="G6" s="28">
        <v>0.83658608333391971</v>
      </c>
    </row>
    <row r="7" spans="1:14" ht="12.75" customHeight="1">
      <c r="A7" s="675">
        <v>2008</v>
      </c>
      <c r="B7" s="28">
        <v>4.9460848808626734</v>
      </c>
      <c r="C7" s="28">
        <v>3.9508406121892068</v>
      </c>
      <c r="D7" s="28">
        <v>94.199411533149629</v>
      </c>
      <c r="E7" s="28">
        <v>94.869459813399985</v>
      </c>
      <c r="F7" s="28">
        <v>0.85450358598696852</v>
      </c>
      <c r="G7" s="28">
        <v>1.1796995744119365</v>
      </c>
    </row>
    <row r="8" spans="1:14" ht="12.75" customHeight="1">
      <c r="A8" s="675">
        <v>2009</v>
      </c>
      <c r="B8" s="28">
        <v>6.840335587508763</v>
      </c>
      <c r="C8" s="28">
        <v>4.7559645972865283</v>
      </c>
      <c r="D8" s="28">
        <v>92.400108944957665</v>
      </c>
      <c r="E8" s="28">
        <v>94.367256317383564</v>
      </c>
      <c r="F8" s="28">
        <v>0.75955546753369552</v>
      </c>
      <c r="G8" s="28">
        <v>0.87677908532998394</v>
      </c>
    </row>
    <row r="9" spans="1:14" ht="12.75" customHeight="1">
      <c r="A9" s="675">
        <v>2010</v>
      </c>
      <c r="B9" s="28">
        <v>7.8556248047936945</v>
      </c>
      <c r="C9" s="28">
        <v>4.7757232583010252</v>
      </c>
      <c r="D9" s="28">
        <v>91.219093789394464</v>
      </c>
      <c r="E9" s="28">
        <v>94.343341235873197</v>
      </c>
      <c r="F9" s="28">
        <v>0.92528140581229679</v>
      </c>
      <c r="G9" s="28">
        <v>0.88093550582589264</v>
      </c>
    </row>
    <row r="10" spans="1:14" ht="12.75" customHeight="1">
      <c r="A10" s="10">
        <v>2011</v>
      </c>
      <c r="B10" s="28">
        <v>7.0053380644074572</v>
      </c>
      <c r="C10" s="28">
        <v>4.1870601370516001</v>
      </c>
      <c r="D10" s="28">
        <v>92.044222080175686</v>
      </c>
      <c r="E10" s="28">
        <v>94.450434389969402</v>
      </c>
      <c r="F10" s="28">
        <v>0.95043985541538412</v>
      </c>
      <c r="G10" s="28">
        <v>1.3625054729786752</v>
      </c>
    </row>
    <row r="11" spans="1:14" ht="12.75" customHeight="1">
      <c r="A11" s="675" t="s">
        <v>92</v>
      </c>
      <c r="B11" s="28">
        <v>5.6321773443738943</v>
      </c>
      <c r="C11" s="28">
        <v>4.2059748156042049</v>
      </c>
      <c r="D11" s="28">
        <v>93.079023072555984</v>
      </c>
      <c r="E11" s="28">
        <v>95.267419356194765</v>
      </c>
      <c r="F11" s="28">
        <v>1.2887995830696846</v>
      </c>
      <c r="G11" s="28">
        <v>0.52660582820134838</v>
      </c>
    </row>
    <row r="12" spans="1:14" ht="12.75" customHeight="1">
      <c r="A12" s="20" t="s">
        <v>93</v>
      </c>
      <c r="B12" s="28">
        <v>5.858150496329471</v>
      </c>
      <c r="C12" s="28">
        <v>5.3934835484196704</v>
      </c>
      <c r="D12" s="28">
        <v>92.960183445656014</v>
      </c>
      <c r="E12" s="28">
        <v>93.976005799218669</v>
      </c>
      <c r="F12" s="28">
        <v>1.181666058014295</v>
      </c>
      <c r="G12" s="28">
        <v>0.63051065236099912</v>
      </c>
    </row>
    <row r="13" spans="1:14" ht="12.75" customHeight="1">
      <c r="A13" s="675">
        <v>2013</v>
      </c>
      <c r="B13" s="28">
        <v>5.5304891970693477</v>
      </c>
      <c r="C13" s="28">
        <v>4.4334909448483177</v>
      </c>
      <c r="D13" s="28">
        <v>93.769294940866047</v>
      </c>
      <c r="E13" s="28">
        <v>95.124366160710167</v>
      </c>
      <c r="F13" s="28">
        <v>0.70021586206510533</v>
      </c>
      <c r="G13" s="28">
        <v>0.44214289444234439</v>
      </c>
    </row>
    <row r="14" spans="1:14" ht="12.75" customHeight="1">
      <c r="A14" s="675">
        <v>2014</v>
      </c>
      <c r="B14" s="28">
        <v>7.0389303971687003</v>
      </c>
      <c r="C14" s="28">
        <v>6.0949978982765902</v>
      </c>
      <c r="D14" s="28">
        <v>91.7813605977192</v>
      </c>
      <c r="E14" s="28">
        <v>92.854140395124006</v>
      </c>
      <c r="F14" s="28">
        <v>1.16697310791311</v>
      </c>
      <c r="G14" s="28">
        <v>1.0457975470769301</v>
      </c>
      <c r="H14" s="685"/>
    </row>
    <row r="15" spans="1:14" ht="12.75" customHeight="1">
      <c r="A15" s="675">
        <v>2015</v>
      </c>
      <c r="B15" s="28">
        <v>6.4071244200328099</v>
      </c>
      <c r="C15" s="28">
        <v>3.7410936722697601</v>
      </c>
      <c r="D15" s="28">
        <v>92.187044022279295</v>
      </c>
      <c r="E15" s="28">
        <v>94.9326667132446</v>
      </c>
      <c r="F15" s="28">
        <v>1.4058315576879199</v>
      </c>
      <c r="G15" s="28">
        <v>1.3262396144856201</v>
      </c>
      <c r="H15" s="685"/>
    </row>
    <row r="16" spans="1:14" ht="12.75" customHeight="1">
      <c r="A16" s="675">
        <v>2016</v>
      </c>
      <c r="B16" s="28">
        <v>4.4808952269152069</v>
      </c>
      <c r="C16" s="28">
        <v>3.7282775441268368</v>
      </c>
      <c r="D16" s="28">
        <v>93.923096912497556</v>
      </c>
      <c r="E16" s="28">
        <v>95.37309435749107</v>
      </c>
      <c r="F16" s="28">
        <v>1.5960078605874204</v>
      </c>
      <c r="G16" s="28">
        <v>0.89862809838206059</v>
      </c>
      <c r="H16" s="685"/>
    </row>
    <row r="17" spans="1:11" s="42" customFormat="1" ht="6" customHeight="1">
      <c r="A17" s="297" t="s">
        <v>40</v>
      </c>
      <c r="B17" s="265"/>
      <c r="C17" s="265"/>
      <c r="D17" s="265"/>
      <c r="E17" s="265"/>
      <c r="F17" s="265"/>
      <c r="G17" s="265"/>
      <c r="H17" s="668"/>
      <c r="I17" s="668"/>
      <c r="J17" s="668"/>
      <c r="K17" s="668"/>
    </row>
    <row r="18" spans="1:11" s="42" customFormat="1" ht="12.75" customHeight="1">
      <c r="A18" s="801" t="s">
        <v>200</v>
      </c>
      <c r="B18" s="801"/>
      <c r="C18" s="801"/>
      <c r="D18" s="801"/>
      <c r="E18" s="801"/>
      <c r="F18" s="801"/>
      <c r="G18" s="801"/>
      <c r="H18" s="20"/>
      <c r="I18" s="20"/>
      <c r="J18" s="20"/>
      <c r="K18" s="20"/>
    </row>
  </sheetData>
  <mergeCells count="7">
    <mergeCell ref="A18:G18"/>
    <mergeCell ref="E1:G1"/>
    <mergeCell ref="K1:N1"/>
    <mergeCell ref="A2:G2"/>
    <mergeCell ref="B3:C3"/>
    <mergeCell ref="D3:E3"/>
    <mergeCell ref="F3:G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8"/>
  <sheetViews>
    <sheetView workbookViewId="0">
      <pane ySplit="4" topLeftCell="A5" activePane="bottomLeft" state="frozen"/>
      <selection activeCell="N52" sqref="N52"/>
      <selection pane="bottomLeft" activeCell="B23" sqref="B23"/>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675"/>
      <c r="B1" s="668"/>
      <c r="C1" s="668"/>
      <c r="D1" s="668"/>
      <c r="E1" s="799" t="s">
        <v>491</v>
      </c>
      <c r="F1" s="781"/>
      <c r="G1" s="781"/>
      <c r="H1" s="668"/>
      <c r="I1" s="668"/>
      <c r="J1" s="668"/>
      <c r="K1" s="774" t="s">
        <v>354</v>
      </c>
      <c r="L1" s="775"/>
      <c r="M1" s="775"/>
      <c r="N1" s="817"/>
    </row>
    <row r="2" spans="1:14" s="679" customFormat="1" ht="30" customHeight="1">
      <c r="A2" s="784" t="s">
        <v>493</v>
      </c>
      <c r="B2" s="784"/>
      <c r="C2" s="784"/>
      <c r="D2" s="784"/>
      <c r="E2" s="784"/>
      <c r="F2" s="784"/>
      <c r="G2" s="784"/>
    </row>
    <row r="3" spans="1:14" ht="15" customHeight="1">
      <c r="B3" s="779" t="s">
        <v>27</v>
      </c>
      <c r="C3" s="779"/>
      <c r="D3" s="779" t="s">
        <v>26</v>
      </c>
      <c r="E3" s="779"/>
      <c r="F3" s="779" t="s">
        <v>36</v>
      </c>
      <c r="G3" s="779"/>
    </row>
    <row r="4" spans="1:14" ht="15" customHeight="1">
      <c r="A4" s="20" t="s">
        <v>40</v>
      </c>
      <c r="B4" s="668" t="s">
        <v>29</v>
      </c>
      <c r="C4" s="668" t="s">
        <v>30</v>
      </c>
      <c r="D4" s="668" t="s">
        <v>29</v>
      </c>
      <c r="E4" s="668" t="s">
        <v>30</v>
      </c>
      <c r="F4" s="668" t="s">
        <v>29</v>
      </c>
      <c r="G4" s="668" t="s">
        <v>30</v>
      </c>
    </row>
    <row r="5" spans="1:14" ht="6" customHeight="1">
      <c r="A5" s="297"/>
      <c r="B5" s="325"/>
      <c r="C5" s="325"/>
      <c r="D5" s="325"/>
      <c r="E5" s="325"/>
      <c r="F5" s="325"/>
      <c r="G5" s="325"/>
    </row>
    <row r="6" spans="1:14" ht="12.75" customHeight="1">
      <c r="A6" s="675">
        <v>2007</v>
      </c>
      <c r="B6" s="28">
        <v>12.375473115461601</v>
      </c>
      <c r="C6" s="28">
        <v>8.8513743883510916</v>
      </c>
      <c r="D6" s="28">
        <v>86.267711295185407</v>
      </c>
      <c r="E6" s="28">
        <v>90.595524422666657</v>
      </c>
      <c r="F6" s="28">
        <v>1.3568155893530094</v>
      </c>
      <c r="G6" s="28">
        <v>0.55310118898159677</v>
      </c>
    </row>
    <row r="7" spans="1:14" ht="12.75" customHeight="1">
      <c r="A7" s="675">
        <v>2008</v>
      </c>
      <c r="B7" s="28">
        <v>12.315318276052864</v>
      </c>
      <c r="C7" s="28">
        <v>8.2144691716701281</v>
      </c>
      <c r="D7" s="28">
        <v>86.751225847488371</v>
      </c>
      <c r="E7" s="28">
        <v>91.031649288980816</v>
      </c>
      <c r="F7" s="28">
        <v>0.93345587645894779</v>
      </c>
      <c r="G7" s="28">
        <v>0.75388153934956581</v>
      </c>
    </row>
    <row r="8" spans="1:14" ht="12.75" customHeight="1">
      <c r="A8" s="675">
        <v>2009</v>
      </c>
      <c r="B8" s="28">
        <v>14.400803770864551</v>
      </c>
      <c r="C8" s="28">
        <v>9.5243522202076942</v>
      </c>
      <c r="D8" s="28">
        <v>84.921585755874148</v>
      </c>
      <c r="E8" s="28">
        <v>89.661935082542755</v>
      </c>
      <c r="F8" s="28">
        <v>0.67761047326069856</v>
      </c>
      <c r="G8" s="28">
        <v>0.81371269724886774</v>
      </c>
    </row>
    <row r="9" spans="1:14" ht="12.75" customHeight="1">
      <c r="A9" s="675">
        <v>2010</v>
      </c>
      <c r="B9" s="28">
        <v>15.27207611402242</v>
      </c>
      <c r="C9" s="28">
        <v>9.9119631093204692</v>
      </c>
      <c r="D9" s="28">
        <v>83.627867813900821</v>
      </c>
      <c r="E9" s="28">
        <v>89.366276160614035</v>
      </c>
      <c r="F9" s="28">
        <v>1.1000560720777814</v>
      </c>
      <c r="G9" s="28">
        <v>0.72176073006538688</v>
      </c>
    </row>
    <row r="10" spans="1:14" ht="12.75" customHeight="1">
      <c r="A10" s="10">
        <v>2011</v>
      </c>
      <c r="B10" s="28">
        <v>15.034224633683262</v>
      </c>
      <c r="C10" s="28">
        <v>8.1225049028732617</v>
      </c>
      <c r="D10" s="28">
        <v>84.202671188577455</v>
      </c>
      <c r="E10" s="28">
        <v>90.668952449164706</v>
      </c>
      <c r="F10" s="28">
        <v>0.76310417773970252</v>
      </c>
      <c r="G10" s="28">
        <v>1.2085426479623445</v>
      </c>
    </row>
    <row r="11" spans="1:14" ht="12.75" customHeight="1">
      <c r="A11" s="675" t="s">
        <v>92</v>
      </c>
      <c r="B11" s="28">
        <v>13.729592033299079</v>
      </c>
      <c r="C11" s="28">
        <v>10.713853913523781</v>
      </c>
      <c r="D11" s="28">
        <v>84.89197239286905</v>
      </c>
      <c r="E11" s="28">
        <v>88.746730565497074</v>
      </c>
      <c r="F11" s="28">
        <v>1.3784355738311587</v>
      </c>
      <c r="G11" s="28">
        <v>0.53941552097798595</v>
      </c>
    </row>
    <row r="12" spans="1:14" ht="12.75" customHeight="1">
      <c r="A12" s="675" t="s">
        <v>93</v>
      </c>
      <c r="B12" s="28">
        <v>13.62326009167816</v>
      </c>
      <c r="C12" s="28">
        <v>9.423832681785397</v>
      </c>
      <c r="D12" s="28">
        <v>85.00073769754492</v>
      </c>
      <c r="E12" s="28">
        <v>89.677819422277622</v>
      </c>
      <c r="F12" s="28">
        <v>1.3760022107767873</v>
      </c>
      <c r="G12" s="28">
        <v>0.89834789593698805</v>
      </c>
    </row>
    <row r="13" spans="1:14" ht="12.75" customHeight="1">
      <c r="A13" s="675">
        <v>2013</v>
      </c>
      <c r="B13" s="28">
        <v>14.362021181202444</v>
      </c>
      <c r="C13" s="28">
        <v>9.7614134153586036</v>
      </c>
      <c r="D13" s="28">
        <v>84.066897079737785</v>
      </c>
      <c r="E13" s="28">
        <v>89.526957215479072</v>
      </c>
      <c r="F13" s="28">
        <v>1.5710817390599967</v>
      </c>
      <c r="G13" s="28">
        <v>0.71162936916182573</v>
      </c>
    </row>
    <row r="14" spans="1:14" ht="12.75" customHeight="1">
      <c r="A14" s="675">
        <v>2014</v>
      </c>
      <c r="B14" s="28">
        <v>13.866396761133601</v>
      </c>
      <c r="C14" s="28">
        <v>10.1676581936182</v>
      </c>
      <c r="D14" s="28">
        <v>84.969635627530394</v>
      </c>
      <c r="E14" s="28">
        <v>89.129259058950794</v>
      </c>
      <c r="F14" s="28">
        <v>1.16396761133603</v>
      </c>
      <c r="G14" s="28">
        <v>0.70308274743104404</v>
      </c>
    </row>
    <row r="15" spans="1:14" ht="12.75" customHeight="1">
      <c r="A15" s="675">
        <v>2015</v>
      </c>
      <c r="B15" s="28">
        <v>11.8332726246013</v>
      </c>
      <c r="C15" s="28">
        <v>10.0192257982462</v>
      </c>
      <c r="D15" s="28">
        <v>86.645661093333899</v>
      </c>
      <c r="E15" s="28">
        <v>88.775850262668996</v>
      </c>
      <c r="F15" s="28">
        <v>1.5</v>
      </c>
      <c r="G15" s="28">
        <v>1.2049239390847899</v>
      </c>
    </row>
    <row r="16" spans="1:14" ht="12.75" customHeight="1">
      <c r="A16" s="675">
        <v>2016</v>
      </c>
      <c r="B16" s="28">
        <v>15.3</v>
      </c>
      <c r="C16" s="28">
        <v>9.8000000000000007</v>
      </c>
      <c r="D16" s="28">
        <v>82.5</v>
      </c>
      <c r="E16" s="28">
        <v>89.1</v>
      </c>
      <c r="F16" s="28">
        <v>2.2000000000000002</v>
      </c>
      <c r="G16" s="28">
        <v>1.1000000000000001</v>
      </c>
    </row>
    <row r="17" spans="1:11" s="42" customFormat="1" ht="6" customHeight="1">
      <c r="A17" s="297" t="s">
        <v>40</v>
      </c>
      <c r="B17" s="265"/>
      <c r="C17" s="265"/>
      <c r="D17" s="265"/>
      <c r="E17" s="265"/>
      <c r="F17" s="265"/>
      <c r="G17" s="265"/>
      <c r="H17" s="668"/>
      <c r="I17" s="668"/>
      <c r="J17" s="668"/>
      <c r="K17" s="668"/>
    </row>
    <row r="18" spans="1:11" s="42" customFormat="1" ht="12.75" customHeight="1">
      <c r="A18" s="801" t="s">
        <v>200</v>
      </c>
      <c r="B18" s="801"/>
      <c r="C18" s="801"/>
      <c r="D18" s="801"/>
      <c r="E18" s="801"/>
      <c r="F18" s="801"/>
      <c r="G18" s="801"/>
      <c r="H18" s="20"/>
      <c r="I18" s="20"/>
      <c r="J18" s="20"/>
      <c r="K18" s="20"/>
    </row>
  </sheetData>
  <mergeCells count="7">
    <mergeCell ref="A18:G18"/>
    <mergeCell ref="E1:G1"/>
    <mergeCell ref="K1:N1"/>
    <mergeCell ref="A2:G2"/>
    <mergeCell ref="B3:C3"/>
    <mergeCell ref="D3:E3"/>
    <mergeCell ref="F3:G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R56"/>
  <sheetViews>
    <sheetView workbookViewId="0">
      <pane ySplit="4" topLeftCell="A28" activePane="bottomLeft" state="frozen"/>
      <selection activeCell="N52" sqref="N52"/>
      <selection pane="bottomLeft" activeCell="D63" sqref="D63"/>
    </sheetView>
  </sheetViews>
  <sheetFormatPr defaultColWidth="9.140625" defaultRowHeight="12.75"/>
  <cols>
    <col min="1" max="1" width="6.7109375" style="20" customWidth="1"/>
    <col min="2" max="27" width="8.7109375" style="20" customWidth="1"/>
    <col min="28" max="16384" width="9.140625" style="20"/>
  </cols>
  <sheetData>
    <row r="1" spans="1:14" s="94" customFormat="1" ht="30" customHeight="1">
      <c r="A1" s="675"/>
      <c r="B1" s="668"/>
      <c r="C1" s="668"/>
      <c r="D1" s="668"/>
      <c r="E1" s="668"/>
      <c r="F1" s="668"/>
      <c r="G1" s="668"/>
      <c r="H1" s="668"/>
      <c r="I1" s="668"/>
      <c r="J1" s="668"/>
      <c r="K1" s="774" t="s">
        <v>354</v>
      </c>
      <c r="L1" s="775"/>
      <c r="M1" s="775"/>
      <c r="N1" s="817"/>
    </row>
    <row r="2" spans="1:14" s="679" customFormat="1" ht="30" customHeight="1">
      <c r="A2" s="784" t="s">
        <v>494</v>
      </c>
      <c r="B2" s="784"/>
      <c r="C2" s="784"/>
      <c r="D2" s="784"/>
      <c r="E2" s="784"/>
      <c r="F2" s="784"/>
      <c r="G2" s="784"/>
    </row>
    <row r="3" spans="1:14" ht="15" customHeight="1">
      <c r="B3" s="779" t="s">
        <v>27</v>
      </c>
      <c r="C3" s="779"/>
      <c r="D3" s="779" t="s">
        <v>26</v>
      </c>
      <c r="E3" s="779"/>
      <c r="F3" s="779" t="s">
        <v>36</v>
      </c>
      <c r="G3" s="779"/>
    </row>
    <row r="4" spans="1:14" ht="15" customHeight="1">
      <c r="A4" s="20" t="s">
        <v>40</v>
      </c>
      <c r="B4" s="668" t="s">
        <v>29</v>
      </c>
      <c r="C4" s="668" t="s">
        <v>30</v>
      </c>
      <c r="D4" s="668" t="s">
        <v>29</v>
      </c>
      <c r="E4" s="668" t="s">
        <v>30</v>
      </c>
      <c r="F4" s="668" t="s">
        <v>29</v>
      </c>
      <c r="G4" s="668" t="s">
        <v>30</v>
      </c>
    </row>
    <row r="5" spans="1:14" ht="6" customHeight="1">
      <c r="A5" s="297"/>
      <c r="B5" s="265"/>
      <c r="C5" s="265"/>
      <c r="D5" s="324"/>
      <c r="E5" s="324"/>
      <c r="F5" s="324"/>
      <c r="G5" s="324"/>
    </row>
    <row r="6" spans="1:14" ht="12.75" customHeight="1">
      <c r="A6" s="675">
        <v>1971</v>
      </c>
      <c r="B6" s="668">
        <v>5</v>
      </c>
      <c r="C6" s="668">
        <v>5</v>
      </c>
      <c r="D6" s="35" t="s">
        <v>37</v>
      </c>
      <c r="E6" s="35" t="s">
        <v>37</v>
      </c>
      <c r="F6" s="35" t="s">
        <v>37</v>
      </c>
      <c r="G6" s="35" t="s">
        <v>37</v>
      </c>
    </row>
    <row r="7" spans="1:14" ht="12.75" customHeight="1">
      <c r="A7" s="675">
        <v>1972</v>
      </c>
      <c r="B7" s="668">
        <v>7</v>
      </c>
      <c r="C7" s="668">
        <v>6</v>
      </c>
      <c r="D7" s="35" t="s">
        <v>37</v>
      </c>
      <c r="E7" s="35" t="s">
        <v>37</v>
      </c>
      <c r="F7" s="35" t="s">
        <v>37</v>
      </c>
      <c r="G7" s="35" t="s">
        <v>37</v>
      </c>
    </row>
    <row r="8" spans="1:14" ht="12.75" customHeight="1">
      <c r="A8" s="675">
        <v>1973</v>
      </c>
      <c r="B8" s="668">
        <v>5</v>
      </c>
      <c r="C8" s="668">
        <v>4</v>
      </c>
      <c r="D8" s="35" t="s">
        <v>37</v>
      </c>
      <c r="E8" s="35" t="s">
        <v>37</v>
      </c>
      <c r="F8" s="35" t="s">
        <v>37</v>
      </c>
      <c r="G8" s="35" t="s">
        <v>37</v>
      </c>
    </row>
    <row r="9" spans="1:14" ht="12.75" customHeight="1">
      <c r="A9" s="675">
        <v>1974</v>
      </c>
      <c r="B9" s="668">
        <v>3</v>
      </c>
      <c r="C9" s="668">
        <v>2</v>
      </c>
      <c r="D9" s="35" t="s">
        <v>37</v>
      </c>
      <c r="E9" s="35" t="s">
        <v>37</v>
      </c>
      <c r="F9" s="35" t="s">
        <v>37</v>
      </c>
      <c r="G9" s="35" t="s">
        <v>37</v>
      </c>
    </row>
    <row r="10" spans="1:14" ht="12.75" customHeight="1">
      <c r="A10" s="675">
        <v>1975</v>
      </c>
      <c r="B10" s="668">
        <v>2</v>
      </c>
      <c r="C10" s="668">
        <v>2</v>
      </c>
      <c r="D10" s="35" t="s">
        <v>37</v>
      </c>
      <c r="E10" s="35" t="s">
        <v>37</v>
      </c>
      <c r="F10" s="35" t="s">
        <v>37</v>
      </c>
      <c r="G10" s="35" t="s">
        <v>37</v>
      </c>
    </row>
    <row r="11" spans="1:14" ht="12.75" customHeight="1">
      <c r="A11" s="675">
        <v>1976</v>
      </c>
      <c r="B11" s="668">
        <v>3</v>
      </c>
      <c r="C11" s="668">
        <v>1</v>
      </c>
      <c r="D11" s="35" t="s">
        <v>37</v>
      </c>
      <c r="E11" s="35" t="s">
        <v>37</v>
      </c>
      <c r="F11" s="35" t="s">
        <v>37</v>
      </c>
      <c r="G11" s="35" t="s">
        <v>37</v>
      </c>
    </row>
    <row r="12" spans="1:14" ht="12.75" customHeight="1">
      <c r="A12" s="675">
        <v>1977</v>
      </c>
      <c r="B12" s="668">
        <v>3</v>
      </c>
      <c r="C12" s="668">
        <v>3</v>
      </c>
      <c r="D12" s="35" t="s">
        <v>37</v>
      </c>
      <c r="E12" s="35" t="s">
        <v>37</v>
      </c>
      <c r="F12" s="35" t="s">
        <v>37</v>
      </c>
      <c r="G12" s="35" t="s">
        <v>37</v>
      </c>
    </row>
    <row r="13" spans="1:14" ht="12.75" customHeight="1">
      <c r="A13" s="675">
        <v>1978</v>
      </c>
      <c r="B13" s="668">
        <v>3</v>
      </c>
      <c r="C13" s="668">
        <v>3</v>
      </c>
      <c r="D13" s="35" t="s">
        <v>37</v>
      </c>
      <c r="E13" s="35" t="s">
        <v>37</v>
      </c>
      <c r="F13" s="35" t="s">
        <v>37</v>
      </c>
      <c r="G13" s="35" t="s">
        <v>37</v>
      </c>
    </row>
    <row r="14" spans="1:14" ht="12.75" customHeight="1">
      <c r="A14" s="675">
        <v>1979</v>
      </c>
      <c r="B14" s="668">
        <v>2</v>
      </c>
      <c r="C14" s="668">
        <v>1</v>
      </c>
      <c r="D14" s="35" t="s">
        <v>37</v>
      </c>
      <c r="E14" s="35" t="s">
        <v>37</v>
      </c>
      <c r="F14" s="35" t="s">
        <v>37</v>
      </c>
      <c r="G14" s="35" t="s">
        <v>37</v>
      </c>
    </row>
    <row r="15" spans="1:14" ht="12.75" customHeight="1">
      <c r="A15" s="675">
        <v>1980</v>
      </c>
      <c r="B15" s="668">
        <v>3</v>
      </c>
      <c r="C15" s="668">
        <v>2</v>
      </c>
      <c r="D15" s="35" t="s">
        <v>37</v>
      </c>
      <c r="E15" s="35" t="s">
        <v>37</v>
      </c>
      <c r="F15" s="35" t="s">
        <v>37</v>
      </c>
      <c r="G15" s="35" t="s">
        <v>37</v>
      </c>
    </row>
    <row r="16" spans="1:14" ht="12.75" customHeight="1">
      <c r="A16" s="675">
        <v>1981</v>
      </c>
      <c r="B16" s="668">
        <v>4</v>
      </c>
      <c r="C16" s="668">
        <v>3</v>
      </c>
      <c r="D16" s="35" t="s">
        <v>37</v>
      </c>
      <c r="E16" s="35" t="s">
        <v>37</v>
      </c>
      <c r="F16" s="35" t="s">
        <v>37</v>
      </c>
      <c r="G16" s="35" t="s">
        <v>37</v>
      </c>
    </row>
    <row r="17" spans="1:18" ht="12.75" customHeight="1">
      <c r="A17" s="675">
        <v>1982</v>
      </c>
      <c r="B17" s="668">
        <v>3</v>
      </c>
      <c r="C17" s="668">
        <v>3</v>
      </c>
      <c r="D17" s="35" t="s">
        <v>37</v>
      </c>
      <c r="E17" s="35" t="s">
        <v>37</v>
      </c>
      <c r="F17" s="35" t="s">
        <v>37</v>
      </c>
      <c r="G17" s="35" t="s">
        <v>37</v>
      </c>
    </row>
    <row r="18" spans="1:18" ht="12.75" customHeight="1">
      <c r="A18" s="675">
        <v>1983</v>
      </c>
      <c r="B18" s="668">
        <v>2</v>
      </c>
      <c r="C18" s="668">
        <v>1</v>
      </c>
      <c r="D18" s="35" t="s">
        <v>37</v>
      </c>
      <c r="E18" s="35" t="s">
        <v>37</v>
      </c>
      <c r="F18" s="35" t="s">
        <v>37</v>
      </c>
      <c r="G18" s="35" t="s">
        <v>37</v>
      </c>
    </row>
    <row r="19" spans="1:18" ht="12.75" customHeight="1">
      <c r="A19" s="675">
        <v>1984</v>
      </c>
      <c r="B19" s="102" t="s">
        <v>38</v>
      </c>
      <c r="C19" s="102" t="s">
        <v>38</v>
      </c>
      <c r="D19" s="102" t="s">
        <v>38</v>
      </c>
      <c r="E19" s="102" t="s">
        <v>38</v>
      </c>
      <c r="F19" s="102" t="s">
        <v>38</v>
      </c>
      <c r="G19" s="102" t="s">
        <v>38</v>
      </c>
    </row>
    <row r="20" spans="1:18" ht="12.75" customHeight="1">
      <c r="A20" s="675">
        <v>1985</v>
      </c>
      <c r="B20" s="102" t="s">
        <v>38</v>
      </c>
      <c r="C20" s="102" t="s">
        <v>38</v>
      </c>
      <c r="D20" s="102" t="s">
        <v>38</v>
      </c>
      <c r="E20" s="102" t="s">
        <v>38</v>
      </c>
      <c r="F20" s="102" t="s">
        <v>38</v>
      </c>
      <c r="G20" s="102" t="s">
        <v>38</v>
      </c>
    </row>
    <row r="21" spans="1:18" ht="12.75" customHeight="1">
      <c r="A21" s="675">
        <v>1986</v>
      </c>
      <c r="B21" s="668">
        <v>1</v>
      </c>
      <c r="C21" s="668">
        <v>1</v>
      </c>
      <c r="D21" s="35" t="s">
        <v>37</v>
      </c>
      <c r="E21" s="35" t="s">
        <v>37</v>
      </c>
      <c r="F21" s="35" t="s">
        <v>37</v>
      </c>
      <c r="G21" s="35" t="s">
        <v>37</v>
      </c>
      <c r="R21" s="20" t="s">
        <v>70</v>
      </c>
    </row>
    <row r="22" spans="1:18" ht="12.75" customHeight="1">
      <c r="A22" s="675">
        <v>1987</v>
      </c>
      <c r="B22" s="668">
        <v>1</v>
      </c>
      <c r="C22" s="668">
        <v>0</v>
      </c>
      <c r="D22" s="35" t="s">
        <v>37</v>
      </c>
      <c r="E22" s="35" t="s">
        <v>37</v>
      </c>
      <c r="F22" s="35" t="s">
        <v>37</v>
      </c>
      <c r="G22" s="35" t="s">
        <v>37</v>
      </c>
    </row>
    <row r="23" spans="1:18" ht="12.75" customHeight="1">
      <c r="A23" s="675">
        <v>1988</v>
      </c>
      <c r="B23" s="668">
        <v>1</v>
      </c>
      <c r="C23" s="668">
        <v>1</v>
      </c>
      <c r="D23" s="35" t="s">
        <v>37</v>
      </c>
      <c r="E23" s="35" t="s">
        <v>37</v>
      </c>
      <c r="F23" s="35" t="s">
        <v>37</v>
      </c>
      <c r="G23" s="35" t="s">
        <v>37</v>
      </c>
    </row>
    <row r="24" spans="1:18" ht="12.75" customHeight="1">
      <c r="A24" s="675">
        <v>1989</v>
      </c>
      <c r="B24" s="28">
        <v>0.39741139579457502</v>
      </c>
      <c r="C24" s="28">
        <v>0.3549167011535192</v>
      </c>
      <c r="D24" s="28">
        <v>99.208048431357938</v>
      </c>
      <c r="E24" s="28">
        <v>99.389929500366108</v>
      </c>
      <c r="F24" s="28">
        <v>0.39454017284749637</v>
      </c>
      <c r="G24" s="28">
        <v>0.25515379848039799</v>
      </c>
    </row>
    <row r="25" spans="1:18" ht="12.75" customHeight="1">
      <c r="A25" s="675">
        <v>1990</v>
      </c>
      <c r="B25" s="28">
        <v>1.2745969691904901</v>
      </c>
      <c r="C25" s="28">
        <v>0.88063631357030459</v>
      </c>
      <c r="D25" s="28">
        <v>98.05054289448293</v>
      </c>
      <c r="E25" s="28">
        <v>98.817690049285716</v>
      </c>
      <c r="F25" s="28">
        <v>0.67486013632696629</v>
      </c>
      <c r="G25" s="28">
        <v>0.3016736371439962</v>
      </c>
      <c r="P25" s="223"/>
    </row>
    <row r="26" spans="1:18" ht="12.75" customHeight="1">
      <c r="A26" s="675">
        <v>1991</v>
      </c>
      <c r="B26" s="28">
        <v>0.50931541195850205</v>
      </c>
      <c r="C26" s="28">
        <v>0.66598642721195378</v>
      </c>
      <c r="D26" s="28">
        <v>99.265499956026304</v>
      </c>
      <c r="E26" s="28">
        <v>99.099439515592451</v>
      </c>
      <c r="F26" s="28">
        <v>0.22518463201519306</v>
      </c>
      <c r="G26" s="28">
        <v>0.23457405719558688</v>
      </c>
      <c r="K26" s="25"/>
      <c r="L26" s="25"/>
      <c r="M26" s="223"/>
      <c r="P26" s="223"/>
    </row>
    <row r="27" spans="1:18" ht="12.75" customHeight="1">
      <c r="A27" s="675">
        <v>1992</v>
      </c>
      <c r="B27" s="28">
        <v>1.3884631267289707</v>
      </c>
      <c r="C27" s="28">
        <v>0.77526109692747025</v>
      </c>
      <c r="D27" s="28">
        <v>98.312609325135043</v>
      </c>
      <c r="E27" s="28">
        <v>99.085497914250524</v>
      </c>
      <c r="F27" s="28">
        <v>0.29892754813647143</v>
      </c>
      <c r="G27" s="28">
        <v>0.13924098882180291</v>
      </c>
      <c r="K27" s="25"/>
      <c r="L27" s="25"/>
      <c r="M27" s="223"/>
      <c r="P27" s="223"/>
    </row>
    <row r="28" spans="1:18" ht="12.75" customHeight="1">
      <c r="A28" s="675">
        <v>1993</v>
      </c>
      <c r="B28" s="28">
        <v>1.0605338208171327</v>
      </c>
      <c r="C28" s="28">
        <v>1.0481567938483674</v>
      </c>
      <c r="D28" s="28">
        <v>98.545051200481225</v>
      </c>
      <c r="E28" s="28">
        <v>98.466654944472097</v>
      </c>
      <c r="F28" s="28">
        <v>0.39441497870169501</v>
      </c>
      <c r="G28" s="28">
        <v>0.48518826167952911</v>
      </c>
      <c r="K28" s="25"/>
      <c r="L28" s="25"/>
      <c r="M28" s="223"/>
      <c r="P28" s="222"/>
    </row>
    <row r="29" spans="1:18" ht="12.75" customHeight="1">
      <c r="A29" s="675">
        <v>1994</v>
      </c>
      <c r="B29" s="28">
        <v>1.282525246259036</v>
      </c>
      <c r="C29" s="28">
        <v>0.72705837211273494</v>
      </c>
      <c r="D29" s="28">
        <v>98.19808852714587</v>
      </c>
      <c r="E29" s="28">
        <v>98.655760124662422</v>
      </c>
      <c r="F29" s="28">
        <v>0.51938622659495082</v>
      </c>
      <c r="G29" s="28">
        <v>0.6171815032249206</v>
      </c>
    </row>
    <row r="30" spans="1:18" ht="12.75" customHeight="1">
      <c r="A30" s="675">
        <v>1995</v>
      </c>
      <c r="B30" s="28">
        <v>1.5357917763201598</v>
      </c>
      <c r="C30" s="28">
        <v>0.91190735138571821</v>
      </c>
      <c r="D30" s="28">
        <v>97.878711118454405</v>
      </c>
      <c r="E30" s="28">
        <v>98.48123950401056</v>
      </c>
      <c r="F30" s="28">
        <v>0.58549710522556386</v>
      </c>
      <c r="G30" s="28">
        <v>0.60685314460354434</v>
      </c>
    </row>
    <row r="31" spans="1:18" ht="12.75" customHeight="1">
      <c r="A31" s="675">
        <v>1996</v>
      </c>
      <c r="B31" s="28">
        <v>2.2985521092526198</v>
      </c>
      <c r="C31" s="28">
        <v>1.4260331728378004</v>
      </c>
      <c r="D31" s="28">
        <v>96.090208124018503</v>
      </c>
      <c r="E31" s="28">
        <v>97.755257990757698</v>
      </c>
      <c r="F31" s="28">
        <v>1.6112397667286429</v>
      </c>
      <c r="G31" s="28">
        <v>0.81870883640394398</v>
      </c>
    </row>
    <row r="32" spans="1:18" ht="12.75" customHeight="1">
      <c r="A32" s="675">
        <v>1997</v>
      </c>
      <c r="B32" s="28">
        <v>2.5086096743310784</v>
      </c>
      <c r="C32" s="28">
        <v>1.2104486520555702</v>
      </c>
      <c r="D32" s="28">
        <v>96.616592881301102</v>
      </c>
      <c r="E32" s="28">
        <v>98.056650626643687</v>
      </c>
      <c r="F32" s="28">
        <v>0.87479744436768492</v>
      </c>
      <c r="G32" s="28">
        <v>0.732900721301179</v>
      </c>
    </row>
    <row r="33" spans="1:13" ht="12.75" customHeight="1">
      <c r="A33" s="675">
        <v>1998</v>
      </c>
      <c r="B33" s="28">
        <v>3.1500030714764669</v>
      </c>
      <c r="C33" s="28">
        <v>2.0743308362464563</v>
      </c>
      <c r="D33" s="28">
        <v>95.32061797822972</v>
      </c>
      <c r="E33" s="28">
        <v>97.342638508761709</v>
      </c>
      <c r="F33" s="28">
        <v>1.529378950293601</v>
      </c>
      <c r="G33" s="28">
        <v>0.58303065499173234</v>
      </c>
    </row>
    <row r="34" spans="1:13" ht="12.75" customHeight="1">
      <c r="A34" s="675">
        <v>1999</v>
      </c>
      <c r="B34" s="28">
        <v>3.3411287004993913</v>
      </c>
      <c r="C34" s="28">
        <v>1.8604406709787198</v>
      </c>
      <c r="D34" s="28">
        <v>95.697628674932204</v>
      </c>
      <c r="E34" s="28">
        <v>97.595671352696783</v>
      </c>
      <c r="F34" s="28">
        <v>0.96124262456879894</v>
      </c>
      <c r="G34" s="28">
        <v>0.54388797632437158</v>
      </c>
    </row>
    <row r="35" spans="1:13" ht="12.75" customHeight="1">
      <c r="A35" s="675">
        <v>2000</v>
      </c>
      <c r="B35" s="28">
        <v>2.5984575714121338</v>
      </c>
      <c r="C35" s="28">
        <v>1.9046031536290444</v>
      </c>
      <c r="D35" s="28">
        <v>95.337478560716278</v>
      </c>
      <c r="E35" s="28">
        <v>96.842991181443736</v>
      </c>
      <c r="F35" s="28">
        <v>2.0640638678714716</v>
      </c>
      <c r="G35" s="28">
        <v>1.2524056649271109</v>
      </c>
      <c r="I35" s="100"/>
      <c r="K35" s="100"/>
      <c r="M35" s="326"/>
    </row>
    <row r="36" spans="1:13" ht="12.75" customHeight="1">
      <c r="A36" s="675">
        <v>2001</v>
      </c>
      <c r="B36" s="28">
        <v>2.8346741619091147</v>
      </c>
      <c r="C36" s="28">
        <v>2.0225927209126304</v>
      </c>
      <c r="D36" s="28">
        <v>95.896785109631594</v>
      </c>
      <c r="E36" s="28">
        <v>97.11919331227206</v>
      </c>
      <c r="F36" s="28">
        <v>1.2685407284585464</v>
      </c>
      <c r="G36" s="28">
        <v>0.85821396681508899</v>
      </c>
      <c r="I36" s="100"/>
      <c r="K36" s="100"/>
      <c r="M36" s="326"/>
    </row>
    <row r="37" spans="1:13" ht="12.75" customHeight="1">
      <c r="A37" s="675">
        <v>2002</v>
      </c>
      <c r="B37" s="28">
        <v>2.7638490491982224</v>
      </c>
      <c r="C37" s="28">
        <v>2.3851595135080612</v>
      </c>
      <c r="D37" s="28">
        <v>96.285653893587579</v>
      </c>
      <c r="E37" s="28">
        <v>96.689589014575617</v>
      </c>
      <c r="F37" s="28">
        <v>0.95049705721411881</v>
      </c>
      <c r="G37" s="28">
        <v>0.92525147191589907</v>
      </c>
      <c r="I37" s="100"/>
      <c r="K37" s="100"/>
      <c r="M37" s="326"/>
    </row>
    <row r="38" spans="1:13" ht="12.75" customHeight="1">
      <c r="A38" s="675">
        <v>2003</v>
      </c>
      <c r="B38" s="28">
        <v>1.9982967099908637</v>
      </c>
      <c r="C38" s="28">
        <v>1.6695225003873291</v>
      </c>
      <c r="D38" s="28">
        <v>97.084824718633271</v>
      </c>
      <c r="E38" s="28">
        <v>97.247376121956592</v>
      </c>
      <c r="F38" s="28">
        <v>0.91687857137538276</v>
      </c>
      <c r="G38" s="28">
        <v>1.0831013776561849</v>
      </c>
      <c r="I38" s="100"/>
      <c r="K38" s="100"/>
      <c r="M38" s="326"/>
    </row>
    <row r="39" spans="1:13" ht="12.75" customHeight="1">
      <c r="A39" s="675">
        <v>2004</v>
      </c>
      <c r="B39" s="28">
        <v>2.673049294835911</v>
      </c>
      <c r="C39" s="28">
        <v>1.9699344286139719</v>
      </c>
      <c r="D39" s="28">
        <v>96.45850912981561</v>
      </c>
      <c r="E39" s="28">
        <v>97.034169829062805</v>
      </c>
      <c r="F39" s="28">
        <v>0.86844157534852884</v>
      </c>
      <c r="G39" s="28">
        <v>0.99589574232312683</v>
      </c>
      <c r="I39" s="100"/>
      <c r="K39" s="100"/>
      <c r="M39" s="326"/>
    </row>
    <row r="40" spans="1:13" ht="12.75" customHeight="1">
      <c r="A40" s="675">
        <v>2005</v>
      </c>
      <c r="B40" s="28">
        <v>2.145677288062311</v>
      </c>
      <c r="C40" s="28">
        <v>2.3339414278240991</v>
      </c>
      <c r="D40" s="28">
        <v>97.036123791000492</v>
      </c>
      <c r="E40" s="28">
        <v>96.620125796229445</v>
      </c>
      <c r="F40" s="28">
        <v>0.81819892093749091</v>
      </c>
      <c r="G40" s="28">
        <v>1.0459327759460675</v>
      </c>
      <c r="I40" s="100"/>
      <c r="K40" s="100"/>
      <c r="M40" s="326"/>
    </row>
    <row r="41" spans="1:13" ht="12.75" customHeight="1">
      <c r="A41" s="675">
        <v>2006</v>
      </c>
      <c r="B41" s="28">
        <v>2.4530819401962982</v>
      </c>
      <c r="C41" s="28">
        <v>1.4755470358647411</v>
      </c>
      <c r="D41" s="28">
        <v>96.060613191765583</v>
      </c>
      <c r="E41" s="28">
        <v>97.06030548090196</v>
      </c>
      <c r="F41" s="28">
        <v>1.4863048680380924</v>
      </c>
      <c r="G41" s="28">
        <v>1.4641474832336288</v>
      </c>
      <c r="I41" s="100"/>
      <c r="K41" s="100"/>
      <c r="M41" s="326"/>
    </row>
    <row r="42" spans="1:13" ht="12.75" customHeight="1">
      <c r="A42" s="675">
        <v>2007</v>
      </c>
      <c r="B42" s="28">
        <v>1.638314682853395</v>
      </c>
      <c r="C42" s="28">
        <v>1.2204079748836567</v>
      </c>
      <c r="D42" s="28">
        <v>97.32542214249213</v>
      </c>
      <c r="E42" s="28">
        <v>97.935911636587434</v>
      </c>
      <c r="F42" s="28">
        <v>1.0362631746546569</v>
      </c>
      <c r="G42" s="28">
        <v>0.8436803885284585</v>
      </c>
      <c r="I42" s="100"/>
      <c r="K42" s="100"/>
    </row>
    <row r="43" spans="1:13" ht="12.75" customHeight="1">
      <c r="A43" s="675">
        <v>2008</v>
      </c>
      <c r="B43" s="28">
        <v>2.2870230938294145</v>
      </c>
      <c r="C43" s="28">
        <v>1.1370050565184562</v>
      </c>
      <c r="D43" s="28">
        <v>96.817080928837015</v>
      </c>
      <c r="E43" s="28">
        <v>97.779399760981406</v>
      </c>
      <c r="F43" s="28">
        <v>0.89589597733324922</v>
      </c>
      <c r="G43" s="28">
        <v>1.0835951825006003</v>
      </c>
      <c r="I43" s="100"/>
      <c r="K43" s="100"/>
      <c r="M43" s="326"/>
    </row>
    <row r="44" spans="1:13" ht="12.75" customHeight="1">
      <c r="A44" s="675">
        <v>2009</v>
      </c>
      <c r="B44" s="28">
        <v>3.230922938040655</v>
      </c>
      <c r="C44" s="28">
        <v>1.3058365241561711</v>
      </c>
      <c r="D44" s="28">
        <v>95.817635405177441</v>
      </c>
      <c r="E44" s="28">
        <v>97.972970518142944</v>
      </c>
      <c r="F44" s="28">
        <v>0.95144165678196535</v>
      </c>
      <c r="G44" s="28">
        <v>0.72119295770093927</v>
      </c>
      <c r="I44" s="100"/>
      <c r="K44" s="100"/>
      <c r="M44" s="326"/>
    </row>
    <row r="45" spans="1:13" ht="12.75" customHeight="1">
      <c r="A45" s="675">
        <v>2010</v>
      </c>
      <c r="B45" s="28">
        <v>3.5860917295318173</v>
      </c>
      <c r="C45" s="28">
        <v>1.7870680620064112</v>
      </c>
      <c r="D45" s="28">
        <v>95.462258552082176</v>
      </c>
      <c r="E45" s="28">
        <v>97.500927369627533</v>
      </c>
      <c r="F45" s="28">
        <v>0.95164971838621637</v>
      </c>
      <c r="G45" s="28">
        <v>0.71200456836611148</v>
      </c>
      <c r="I45" s="100"/>
      <c r="K45" s="100"/>
      <c r="M45" s="326"/>
    </row>
    <row r="46" spans="1:13" ht="12.75" customHeight="1">
      <c r="A46" s="10">
        <v>2011</v>
      </c>
      <c r="B46" s="28">
        <v>2.408367403333683</v>
      </c>
      <c r="C46" s="28">
        <v>1.2027388785928645</v>
      </c>
      <c r="D46" s="28">
        <v>96.754019101233098</v>
      </c>
      <c r="E46" s="28">
        <v>97.396825057195585</v>
      </c>
      <c r="F46" s="28">
        <v>0.83761349543263108</v>
      </c>
      <c r="G46" s="28">
        <v>1.4004360642114146</v>
      </c>
      <c r="I46" s="100"/>
      <c r="K46" s="100"/>
      <c r="M46" s="326"/>
    </row>
    <row r="47" spans="1:13" ht="12.75" customHeight="1">
      <c r="A47" s="675" t="s">
        <v>92</v>
      </c>
      <c r="B47" s="28">
        <v>2.40137086488232</v>
      </c>
      <c r="C47" s="28">
        <v>1.2948641737119804</v>
      </c>
      <c r="D47" s="28">
        <v>96.227821507900856</v>
      </c>
      <c r="E47" s="28">
        <v>98.129564985506462</v>
      </c>
      <c r="F47" s="28">
        <v>1.3708076272166114</v>
      </c>
      <c r="G47" s="28">
        <v>0.57557084078165477</v>
      </c>
      <c r="I47" s="100"/>
      <c r="K47" s="100"/>
      <c r="M47" s="326"/>
    </row>
    <row r="48" spans="1:13" ht="12.75" customHeight="1">
      <c r="A48" s="675" t="s">
        <v>93</v>
      </c>
      <c r="B48" s="28">
        <v>2.5709844403545898</v>
      </c>
      <c r="C48" s="28">
        <v>1.9</v>
      </c>
      <c r="D48" s="28">
        <v>96.247349501631007</v>
      </c>
      <c r="E48" s="28">
        <v>97.438314837685752</v>
      </c>
      <c r="F48" s="28">
        <v>1.181666058014295</v>
      </c>
      <c r="G48" s="28">
        <v>0.63051065236099912</v>
      </c>
      <c r="I48" s="100"/>
      <c r="K48" s="100"/>
      <c r="M48" s="326"/>
    </row>
    <row r="49" spans="1:13" ht="12.75" customHeight="1">
      <c r="A49" s="675">
        <v>2013</v>
      </c>
      <c r="B49" s="28">
        <v>2.6777391043901608</v>
      </c>
      <c r="C49" s="28">
        <v>1.5</v>
      </c>
      <c r="D49" s="28">
        <v>96.622045033545007</v>
      </c>
      <c r="E49" s="28">
        <v>98.089003427973125</v>
      </c>
      <c r="F49" s="28">
        <v>0.70021586206510533</v>
      </c>
      <c r="G49" s="28">
        <v>0.44214289444234439</v>
      </c>
      <c r="I49" s="100"/>
      <c r="K49" s="100"/>
      <c r="M49" s="326"/>
    </row>
    <row r="50" spans="1:13" ht="12.75" customHeight="1">
      <c r="A50" s="675">
        <v>2014</v>
      </c>
      <c r="B50" s="28">
        <v>2.3996852871754499</v>
      </c>
      <c r="C50" s="28">
        <v>1.5973097940311101</v>
      </c>
      <c r="D50" s="28">
        <v>96.416763931720794</v>
      </c>
      <c r="E50" s="28">
        <v>97.345304029018394</v>
      </c>
      <c r="F50" s="28">
        <v>1.16697310791311</v>
      </c>
      <c r="G50" s="28">
        <v>1.0457975470769301</v>
      </c>
      <c r="H50" s="686"/>
      <c r="I50" s="100"/>
      <c r="K50" s="100"/>
      <c r="M50" s="326"/>
    </row>
    <row r="51" spans="1:13" ht="12.75" customHeight="1">
      <c r="A51" s="675">
        <v>2015</v>
      </c>
      <c r="B51" s="28">
        <v>2.7720864485040901</v>
      </c>
      <c r="C51" s="28">
        <v>1.13888494628215</v>
      </c>
      <c r="D51" s="28">
        <v>95.822081993807998</v>
      </c>
      <c r="E51" s="28">
        <v>97.534875439232295</v>
      </c>
      <c r="F51" s="28">
        <v>1.4058315576879199</v>
      </c>
      <c r="G51" s="28">
        <v>1.3262396144856201</v>
      </c>
      <c r="H51" s="686"/>
      <c r="I51" s="100"/>
    </row>
    <row r="52" spans="1:13" ht="12.75" customHeight="1">
      <c r="A52" s="675">
        <v>2016</v>
      </c>
      <c r="B52" s="28">
        <v>2.1</v>
      </c>
      <c r="C52" s="28">
        <v>1.3</v>
      </c>
      <c r="D52" s="28">
        <v>96.3</v>
      </c>
      <c r="E52" s="28">
        <v>97.8</v>
      </c>
      <c r="F52" s="28">
        <v>1.6</v>
      </c>
      <c r="G52" s="28">
        <v>0.9</v>
      </c>
      <c r="H52" s="686"/>
      <c r="I52" s="100"/>
    </row>
    <row r="53" spans="1:13" s="42" customFormat="1" ht="6" customHeight="1">
      <c r="A53" s="268" t="s">
        <v>40</v>
      </c>
      <c r="B53" s="677"/>
      <c r="C53" s="677"/>
      <c r="D53" s="677"/>
      <c r="E53" s="677"/>
      <c r="F53" s="677"/>
      <c r="G53" s="677"/>
      <c r="H53" s="670"/>
      <c r="I53" s="670"/>
      <c r="J53" s="670"/>
      <c r="K53" s="100"/>
    </row>
    <row r="54" spans="1:13" s="42" customFormat="1" ht="54.95" customHeight="1">
      <c r="A54" s="801" t="s">
        <v>209</v>
      </c>
      <c r="B54" s="801"/>
      <c r="C54" s="801"/>
      <c r="D54" s="801"/>
      <c r="E54" s="801"/>
      <c r="F54" s="801"/>
      <c r="G54" s="801"/>
      <c r="H54" s="20"/>
      <c r="I54" s="20"/>
      <c r="J54" s="20"/>
      <c r="K54" s="20"/>
      <c r="L54" s="20"/>
    </row>
    <row r="55" spans="1:13" s="42" customFormat="1" ht="6" customHeight="1">
      <c r="A55" s="672" t="s">
        <v>40</v>
      </c>
      <c r="B55" s="670"/>
      <c r="C55" s="670"/>
      <c r="D55" s="670"/>
      <c r="E55" s="670"/>
      <c r="F55" s="670"/>
      <c r="G55" s="670"/>
      <c r="H55" s="670"/>
      <c r="I55" s="670"/>
      <c r="J55" s="670"/>
      <c r="K55" s="107"/>
    </row>
    <row r="56" spans="1:13" s="42" customFormat="1" ht="12.75" customHeight="1">
      <c r="A56" s="801" t="s">
        <v>200</v>
      </c>
      <c r="B56" s="801"/>
      <c r="C56" s="801"/>
      <c r="D56" s="801"/>
      <c r="E56" s="801"/>
      <c r="F56" s="801"/>
      <c r="G56" s="801"/>
      <c r="H56" s="20"/>
      <c r="I56" s="20"/>
      <c r="J56" s="20"/>
      <c r="K56" s="20"/>
      <c r="L56" s="20"/>
    </row>
  </sheetData>
  <mergeCells count="7">
    <mergeCell ref="A56:G56"/>
    <mergeCell ref="K1:N1"/>
    <mergeCell ref="A2:G2"/>
    <mergeCell ref="B3:C3"/>
    <mergeCell ref="D3:E3"/>
    <mergeCell ref="F3:G3"/>
    <mergeCell ref="A54:G54"/>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R23"/>
  <sheetViews>
    <sheetView workbookViewId="0">
      <pane ySplit="4" topLeftCell="A5" activePane="bottomLeft" state="frozen"/>
      <selection activeCell="N52" sqref="N52"/>
      <selection pane="bottomLeft" activeCell="C28" sqref="C28"/>
    </sheetView>
  </sheetViews>
  <sheetFormatPr defaultColWidth="9.140625" defaultRowHeight="12.75"/>
  <cols>
    <col min="1" max="1" width="6.7109375" style="20" customWidth="1"/>
    <col min="2" max="27" width="8.7109375" style="20" customWidth="1"/>
    <col min="28" max="16384" width="9.140625" style="20"/>
  </cols>
  <sheetData>
    <row r="1" spans="1:18" s="94" customFormat="1" ht="30" customHeight="1">
      <c r="A1" s="675"/>
      <c r="B1" s="668"/>
      <c r="C1" s="668"/>
      <c r="D1" s="668"/>
      <c r="E1" s="668"/>
      <c r="F1" s="668"/>
      <c r="G1" s="668"/>
      <c r="H1" s="668"/>
      <c r="I1" s="668"/>
      <c r="J1" s="668"/>
      <c r="K1" s="774" t="s">
        <v>354</v>
      </c>
      <c r="L1" s="775"/>
      <c r="M1" s="775"/>
      <c r="N1" s="817"/>
    </row>
    <row r="2" spans="1:18" s="679" customFormat="1" ht="30" customHeight="1">
      <c r="A2" s="784" t="s">
        <v>495</v>
      </c>
      <c r="B2" s="784"/>
      <c r="C2" s="784"/>
      <c r="D2" s="784"/>
      <c r="E2" s="784"/>
      <c r="F2" s="784"/>
      <c r="G2" s="784"/>
    </row>
    <row r="3" spans="1:18" ht="15" customHeight="1">
      <c r="B3" s="779" t="s">
        <v>27</v>
      </c>
      <c r="C3" s="779"/>
      <c r="D3" s="779" t="s">
        <v>26</v>
      </c>
      <c r="E3" s="779"/>
      <c r="F3" s="779" t="s">
        <v>36</v>
      </c>
      <c r="G3" s="779"/>
    </row>
    <row r="4" spans="1:18" ht="15" customHeight="1">
      <c r="A4" s="20" t="s">
        <v>40</v>
      </c>
      <c r="B4" s="668" t="s">
        <v>29</v>
      </c>
      <c r="C4" s="668" t="s">
        <v>30</v>
      </c>
      <c r="D4" s="668" t="s">
        <v>29</v>
      </c>
      <c r="E4" s="668" t="s">
        <v>30</v>
      </c>
      <c r="F4" s="668" t="s">
        <v>29</v>
      </c>
      <c r="G4" s="668" t="s">
        <v>30</v>
      </c>
    </row>
    <row r="5" spans="1:18" ht="6" customHeight="1">
      <c r="A5" s="297"/>
      <c r="B5" s="325"/>
      <c r="C5" s="325"/>
      <c r="D5" s="325"/>
      <c r="E5" s="325"/>
      <c r="F5" s="325"/>
      <c r="G5" s="325"/>
    </row>
    <row r="6" spans="1:18" ht="12.75" customHeight="1">
      <c r="A6" s="675">
        <v>2004</v>
      </c>
      <c r="B6" s="28">
        <v>4.1507165819697587</v>
      </c>
      <c r="C6" s="28">
        <v>2.4658640348875367</v>
      </c>
      <c r="D6" s="28">
        <v>94.983767450910719</v>
      </c>
      <c r="E6" s="28">
        <v>96.9</v>
      </c>
      <c r="F6" s="28">
        <v>0.86551596711941292</v>
      </c>
      <c r="G6" s="28">
        <v>0.66339918860640668</v>
      </c>
      <c r="I6" s="100"/>
      <c r="J6" s="100"/>
      <c r="L6" s="326"/>
    </row>
    <row r="7" spans="1:18" ht="12.75" customHeight="1">
      <c r="A7" s="675">
        <v>2005</v>
      </c>
      <c r="B7" s="28">
        <v>4.4444874240940502</v>
      </c>
      <c r="C7" s="28">
        <v>2.4928302737206485</v>
      </c>
      <c r="D7" s="28">
        <v>94.620451370786967</v>
      </c>
      <c r="E7" s="28">
        <v>96.9</v>
      </c>
      <c r="F7" s="28">
        <v>0.93506120511923818</v>
      </c>
      <c r="G7" s="28">
        <v>0.62413308669071677</v>
      </c>
      <c r="I7" s="100"/>
      <c r="J7" s="100"/>
      <c r="L7" s="326"/>
    </row>
    <row r="8" spans="1:18" ht="12.75" customHeight="1">
      <c r="A8" s="675">
        <v>2006</v>
      </c>
      <c r="B8" s="28">
        <v>4.9738891863755779</v>
      </c>
      <c r="C8" s="28">
        <v>2.5099300003243337</v>
      </c>
      <c r="D8" s="28">
        <v>94.295915712693784</v>
      </c>
      <c r="E8" s="28">
        <v>96.4</v>
      </c>
      <c r="F8" s="28">
        <v>0.73019510093063211</v>
      </c>
      <c r="G8" s="28">
        <v>1.0994653498358775</v>
      </c>
      <c r="I8" s="100"/>
      <c r="J8" s="100"/>
      <c r="L8" s="326"/>
    </row>
    <row r="9" spans="1:18" ht="12.75" customHeight="1">
      <c r="A9" s="675">
        <v>2007</v>
      </c>
      <c r="B9" s="28">
        <v>3.7205107875843897</v>
      </c>
      <c r="C9" s="28">
        <v>2.1838220724256105</v>
      </c>
      <c r="D9" s="28">
        <v>95.264974116394399</v>
      </c>
      <c r="E9" s="28">
        <v>97.2</v>
      </c>
      <c r="F9" s="28">
        <v>1.0145150960212044</v>
      </c>
      <c r="G9" s="28">
        <v>0.65690930452482232</v>
      </c>
      <c r="I9" s="100"/>
      <c r="J9" s="100"/>
      <c r="L9" s="326"/>
    </row>
    <row r="10" spans="1:18" ht="12.75" customHeight="1">
      <c r="A10" s="675">
        <v>2008</v>
      </c>
      <c r="B10" s="28">
        <v>3.7331113558793523</v>
      </c>
      <c r="C10" s="28">
        <v>2.2201079235526273</v>
      </c>
      <c r="D10" s="28">
        <v>95.47961524354163</v>
      </c>
      <c r="E10" s="28">
        <v>97</v>
      </c>
      <c r="F10" s="28">
        <v>0.78727340057891948</v>
      </c>
      <c r="G10" s="28">
        <v>0.772748644664351</v>
      </c>
      <c r="I10" s="100"/>
      <c r="J10" s="100"/>
      <c r="L10" s="326"/>
    </row>
    <row r="11" spans="1:18" ht="12.75" customHeight="1">
      <c r="A11" s="675">
        <v>2009</v>
      </c>
      <c r="B11" s="28">
        <v>4.7706914611634188</v>
      </c>
      <c r="C11" s="28">
        <v>1.8672108971780261</v>
      </c>
      <c r="D11" s="28">
        <v>94.533505750424425</v>
      </c>
      <c r="E11" s="28">
        <v>97.5</v>
      </c>
      <c r="F11" s="28">
        <v>0.69580278841210541</v>
      </c>
      <c r="G11" s="28">
        <v>0.62773575073413135</v>
      </c>
      <c r="I11" s="100"/>
      <c r="J11" s="100"/>
      <c r="L11" s="326"/>
    </row>
    <row r="12" spans="1:18" ht="12.75" customHeight="1">
      <c r="A12" s="675">
        <v>2010</v>
      </c>
      <c r="B12" s="28">
        <v>5.0741988382230936</v>
      </c>
      <c r="C12" s="28">
        <v>2.43945934092147</v>
      </c>
      <c r="D12" s="28">
        <v>93.63292458781801</v>
      </c>
      <c r="E12" s="28">
        <v>96.7</v>
      </c>
      <c r="F12" s="28">
        <v>1.2928765739592885</v>
      </c>
      <c r="G12" s="28">
        <v>0.82295254978655363</v>
      </c>
      <c r="I12" s="100"/>
      <c r="J12" s="100"/>
      <c r="L12" s="326"/>
    </row>
    <row r="13" spans="1:18" ht="12.75" customHeight="1">
      <c r="A13" s="10">
        <v>2011</v>
      </c>
      <c r="B13" s="28">
        <v>6.0560399473351669</v>
      </c>
      <c r="C13" s="28">
        <v>1.8778021408443659</v>
      </c>
      <c r="D13" s="28">
        <v>92.975629575090863</v>
      </c>
      <c r="E13" s="28">
        <v>97.1</v>
      </c>
      <c r="F13" s="28">
        <v>0.96833047757412316</v>
      </c>
      <c r="G13" s="28">
        <v>1.0063517153561485</v>
      </c>
      <c r="I13" s="100"/>
      <c r="J13" s="100"/>
      <c r="L13" s="326"/>
    </row>
    <row r="14" spans="1:18" ht="12.75" customHeight="1">
      <c r="A14" s="675" t="s">
        <v>92</v>
      </c>
      <c r="B14" s="28">
        <v>4.5790481299603014</v>
      </c>
      <c r="C14" s="28">
        <v>3.3480087318002636</v>
      </c>
      <c r="D14" s="28">
        <v>94.053923115520448</v>
      </c>
      <c r="E14" s="28">
        <v>95.9</v>
      </c>
      <c r="F14" s="28">
        <v>1.3670287545191213</v>
      </c>
      <c r="G14" s="28">
        <v>0.76825698567531087</v>
      </c>
      <c r="I14" s="100"/>
      <c r="J14" s="100"/>
      <c r="L14" s="326"/>
    </row>
    <row r="15" spans="1:18" ht="12.75" customHeight="1">
      <c r="A15" s="20" t="s">
        <v>93</v>
      </c>
      <c r="B15" s="28">
        <v>5.8569979662501925</v>
      </c>
      <c r="C15" s="28">
        <v>2.855710407413977</v>
      </c>
      <c r="D15" s="28">
        <v>92.766999822973091</v>
      </c>
      <c r="E15" s="28">
        <v>96.245941696648956</v>
      </c>
      <c r="F15" s="28">
        <v>1.3760022107767873</v>
      </c>
      <c r="G15" s="28">
        <v>0.89834789593698805</v>
      </c>
      <c r="I15" s="100"/>
      <c r="J15" s="100"/>
    </row>
    <row r="16" spans="1:18" ht="12.75" customHeight="1">
      <c r="A16" s="675">
        <v>2013</v>
      </c>
      <c r="B16" s="28">
        <v>5.087862223342289</v>
      </c>
      <c r="C16" s="28">
        <v>2.9089894797050979</v>
      </c>
      <c r="D16" s="28">
        <v>93.341056037598008</v>
      </c>
      <c r="E16" s="28">
        <v>96.379381151132961</v>
      </c>
      <c r="F16" s="28">
        <v>1.5710817390599967</v>
      </c>
      <c r="G16" s="28">
        <v>0.71162936916182573</v>
      </c>
      <c r="I16" s="100"/>
      <c r="J16" s="100"/>
      <c r="R16" s="687"/>
    </row>
    <row r="17" spans="1:12" ht="12.75" customHeight="1">
      <c r="A17" s="675">
        <v>2014</v>
      </c>
      <c r="B17" s="25">
        <v>5.21518987341772</v>
      </c>
      <c r="C17" s="25">
        <v>2.32558139534884</v>
      </c>
      <c r="D17" s="28">
        <v>93.620253164556999</v>
      </c>
      <c r="E17" s="28">
        <v>96.971335857220097</v>
      </c>
      <c r="F17" s="25">
        <v>1.16455696202532</v>
      </c>
      <c r="G17" s="25">
        <v>0.70308274743104404</v>
      </c>
      <c r="I17" s="100"/>
      <c r="J17" s="100"/>
    </row>
    <row r="18" spans="1:12" ht="12.75" customHeight="1">
      <c r="A18" s="675">
        <v>2015</v>
      </c>
      <c r="B18" s="28">
        <v>4.4728362977686</v>
      </c>
      <c r="C18" s="28">
        <v>2.5959715349993702</v>
      </c>
      <c r="D18" s="28">
        <v>94.006097420166597</v>
      </c>
      <c r="E18" s="28">
        <v>96.1991045259158</v>
      </c>
      <c r="F18" s="28">
        <v>1.52106628206482</v>
      </c>
      <c r="G18" s="28">
        <v>1.2049239390847899</v>
      </c>
      <c r="H18" s="688"/>
      <c r="I18" s="100"/>
    </row>
    <row r="19" spans="1:12" ht="12.75" customHeight="1">
      <c r="A19" s="675">
        <v>2016</v>
      </c>
      <c r="B19" s="28">
        <v>6.2572108454862132</v>
      </c>
      <c r="C19" s="28">
        <v>2.8469133306811356</v>
      </c>
      <c r="D19" s="28">
        <v>91.534780330678004</v>
      </c>
      <c r="E19" s="28">
        <v>96.093295421430739</v>
      </c>
      <c r="F19" s="28">
        <v>2.2080088238358573</v>
      </c>
      <c r="G19" s="28">
        <v>1.0597912478882596</v>
      </c>
      <c r="H19" s="688"/>
      <c r="I19" s="100"/>
    </row>
    <row r="20" spans="1:12" s="42" customFormat="1" ht="6" customHeight="1">
      <c r="A20" s="297" t="s">
        <v>40</v>
      </c>
      <c r="B20" s="265"/>
      <c r="C20" s="265"/>
      <c r="D20" s="265"/>
      <c r="E20" s="265"/>
      <c r="F20" s="265"/>
      <c r="G20" s="265"/>
      <c r="H20" s="668"/>
      <c r="I20" s="668"/>
      <c r="J20" s="668"/>
      <c r="K20" s="668"/>
      <c r="L20" s="326"/>
    </row>
    <row r="21" spans="1:12" ht="30" customHeight="1">
      <c r="A21" s="801" t="s">
        <v>267</v>
      </c>
      <c r="B21" s="801"/>
      <c r="C21" s="801"/>
      <c r="D21" s="801"/>
      <c r="E21" s="801"/>
      <c r="F21" s="801"/>
      <c r="G21" s="801"/>
    </row>
    <row r="22" spans="1:12" ht="6" customHeight="1"/>
    <row r="23" spans="1:12" s="42" customFormat="1" ht="12.75" customHeight="1">
      <c r="A23" s="801" t="s">
        <v>200</v>
      </c>
      <c r="B23" s="801"/>
      <c r="C23" s="801"/>
      <c r="D23" s="801"/>
      <c r="E23" s="801"/>
      <c r="F23" s="801"/>
      <c r="G23" s="801"/>
      <c r="H23" s="20"/>
      <c r="I23" s="20"/>
      <c r="J23" s="20"/>
      <c r="K23" s="20"/>
    </row>
  </sheetData>
  <mergeCells count="7">
    <mergeCell ref="A23:G23"/>
    <mergeCell ref="K1:N1"/>
    <mergeCell ref="A2:G2"/>
    <mergeCell ref="B3:C3"/>
    <mergeCell ref="D3:E3"/>
    <mergeCell ref="F3:G3"/>
    <mergeCell ref="A21:G2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E44"/>
  <sheetViews>
    <sheetView zoomScaleNormal="100" zoomScalePageLayoutView="125" workbookViewId="0">
      <pane ySplit="4" topLeftCell="A5" activePane="bottomLeft" state="frozen"/>
      <selection activeCell="N52" sqref="N52"/>
      <selection pane="bottomLeft" activeCell="G47" sqref="G47"/>
    </sheetView>
  </sheetViews>
  <sheetFormatPr defaultColWidth="8.85546875" defaultRowHeight="12.75"/>
  <cols>
    <col min="1" max="1" width="6.7109375" style="20" customWidth="1"/>
    <col min="2" max="7" width="8.7109375" style="20" customWidth="1"/>
    <col min="8" max="8" width="10.7109375" style="20" customWidth="1"/>
    <col min="9" max="9" width="10" style="20" customWidth="1"/>
    <col min="10" max="12" width="8.7109375" style="20" customWidth="1"/>
    <col min="13" max="13" width="11.140625" style="20" customWidth="1"/>
    <col min="14" max="14" width="12.85546875" style="20" customWidth="1"/>
    <col min="15" max="15" width="12.7109375" style="20" customWidth="1"/>
    <col min="16" max="16" width="12.42578125" style="20" customWidth="1"/>
    <col min="17" max="22" width="8.7109375" style="20" customWidth="1"/>
    <col min="23" max="16384" width="8.85546875" style="20"/>
  </cols>
  <sheetData>
    <row r="1" spans="1:14" ht="30" customHeight="1">
      <c r="A1" s="675"/>
      <c r="B1" s="675"/>
      <c r="C1" s="675"/>
      <c r="D1" s="668"/>
      <c r="E1" s="668"/>
      <c r="F1" s="668"/>
      <c r="G1" s="668"/>
      <c r="H1" s="668"/>
      <c r="I1" s="668"/>
      <c r="J1" s="668"/>
      <c r="K1" s="774" t="s">
        <v>354</v>
      </c>
      <c r="L1" s="775"/>
      <c r="M1" s="775"/>
      <c r="N1" s="817"/>
    </row>
    <row r="2" spans="1:14" s="679" customFormat="1" ht="15" customHeight="1">
      <c r="A2" s="783" t="s">
        <v>496</v>
      </c>
      <c r="B2" s="783"/>
      <c r="C2" s="783"/>
      <c r="D2" s="783"/>
      <c r="E2" s="783"/>
      <c r="F2" s="783"/>
      <c r="G2" s="783"/>
      <c r="H2" s="783"/>
      <c r="I2" s="783"/>
      <c r="J2" s="870"/>
      <c r="K2" s="870"/>
    </row>
    <row r="3" spans="1:14" ht="15" customHeight="1">
      <c r="A3" s="6"/>
      <c r="B3" s="778" t="s">
        <v>18</v>
      </c>
      <c r="C3" s="778"/>
      <c r="D3" s="778" t="s">
        <v>307</v>
      </c>
      <c r="E3" s="778"/>
      <c r="F3" s="778" t="s">
        <v>308</v>
      </c>
      <c r="G3" s="778"/>
      <c r="H3" s="778" t="s">
        <v>19</v>
      </c>
      <c r="I3" s="778"/>
      <c r="J3" s="778" t="s">
        <v>360</v>
      </c>
      <c r="K3" s="778"/>
      <c r="M3" s="92"/>
    </row>
    <row r="4" spans="1:14" ht="15" customHeight="1">
      <c r="A4" s="167" t="s">
        <v>40</v>
      </c>
      <c r="B4" s="667" t="s">
        <v>29</v>
      </c>
      <c r="C4" s="667" t="s">
        <v>30</v>
      </c>
      <c r="D4" s="667" t="s">
        <v>29</v>
      </c>
      <c r="E4" s="667" t="s">
        <v>30</v>
      </c>
      <c r="F4" s="667" t="s">
        <v>29</v>
      </c>
      <c r="G4" s="667" t="s">
        <v>30</v>
      </c>
      <c r="H4" s="667" t="s">
        <v>29</v>
      </c>
      <c r="I4" s="667" t="s">
        <v>30</v>
      </c>
      <c r="J4" s="667" t="s">
        <v>29</v>
      </c>
      <c r="K4" s="667" t="s">
        <v>30</v>
      </c>
    </row>
    <row r="5" spans="1:14" ht="6" customHeight="1">
      <c r="A5" s="355"/>
      <c r="B5" s="400"/>
      <c r="C5" s="400"/>
      <c r="D5" s="396"/>
      <c r="E5" s="396"/>
      <c r="F5" s="396"/>
      <c r="G5" s="396"/>
      <c r="H5" s="396"/>
      <c r="I5" s="396"/>
      <c r="J5" s="396"/>
      <c r="K5" s="396"/>
    </row>
    <row r="6" spans="1:14" ht="12.75" customHeight="1">
      <c r="A6" s="6">
        <v>1989</v>
      </c>
      <c r="B6" s="28">
        <v>1.8512170037710001</v>
      </c>
      <c r="C6" s="28">
        <v>0.89573629523468301</v>
      </c>
      <c r="D6" s="28">
        <v>1.1312992800822801</v>
      </c>
      <c r="E6" s="28">
        <v>1.3973486205661101</v>
      </c>
      <c r="F6" s="28">
        <v>3.4281796366129602E-2</v>
      </c>
      <c r="G6" s="28">
        <v>0.17914725904693701</v>
      </c>
      <c r="H6" s="28">
        <v>96.880356530682207</v>
      </c>
      <c r="I6" s="28">
        <v>97.312791114295905</v>
      </c>
      <c r="J6" s="28">
        <v>0.102845389098389</v>
      </c>
      <c r="K6" s="28">
        <v>0.214976710856324</v>
      </c>
      <c r="L6" s="92"/>
    </row>
    <row r="7" spans="1:14" ht="12.75" customHeight="1">
      <c r="A7" s="7">
        <v>1990</v>
      </c>
      <c r="B7" s="184">
        <v>1.7428477474515001</v>
      </c>
      <c r="C7" s="184">
        <v>1.4827586206896599</v>
      </c>
      <c r="D7" s="184">
        <v>1.64419598816179</v>
      </c>
      <c r="E7" s="184">
        <v>1.3448275862068999</v>
      </c>
      <c r="F7" s="184">
        <v>0.29595527786912201</v>
      </c>
      <c r="G7" s="184">
        <v>0.17241379310344801</v>
      </c>
      <c r="H7" s="184">
        <v>96.185465307464597</v>
      </c>
      <c r="I7" s="184">
        <v>96.7931034482759</v>
      </c>
      <c r="J7" s="184">
        <v>0.131535679052943</v>
      </c>
      <c r="K7" s="184">
        <v>0.20689655172413801</v>
      </c>
    </row>
    <row r="8" spans="1:14" ht="12.75" customHeight="1">
      <c r="A8" s="7">
        <v>1991</v>
      </c>
      <c r="B8" s="184">
        <v>1.5015015015015001</v>
      </c>
      <c r="C8" s="184">
        <v>1.3631597343586199</v>
      </c>
      <c r="D8" s="184">
        <v>1.4014014014014</v>
      </c>
      <c r="E8" s="184">
        <v>1.6427822439706401</v>
      </c>
      <c r="F8" s="184">
        <v>0.1001001001001</v>
      </c>
      <c r="G8" s="184">
        <v>0.104858441104509</v>
      </c>
      <c r="H8" s="184">
        <v>96.629963296629995</v>
      </c>
      <c r="I8" s="184">
        <v>96.749388325760194</v>
      </c>
      <c r="J8" s="184">
        <v>0.36703370036703398</v>
      </c>
      <c r="K8" s="184">
        <v>0.139811254806012</v>
      </c>
    </row>
    <row r="9" spans="1:14" ht="12.75" customHeight="1">
      <c r="A9" s="7">
        <v>1992</v>
      </c>
      <c r="B9" s="184">
        <v>2.0093770931011399</v>
      </c>
      <c r="C9" s="184">
        <v>1.41093474426808</v>
      </c>
      <c r="D9" s="184">
        <v>1.90890823844608</v>
      </c>
      <c r="E9" s="184">
        <v>1.4814814814814801</v>
      </c>
      <c r="F9" s="184">
        <v>0.20093770931011401</v>
      </c>
      <c r="G9" s="184">
        <v>0.21164021164021199</v>
      </c>
      <c r="H9" s="184">
        <v>95.780308104487602</v>
      </c>
      <c r="I9" s="184">
        <v>96.860670194003504</v>
      </c>
      <c r="J9" s="184">
        <v>0.100468854655057</v>
      </c>
      <c r="K9" s="184">
        <v>3.5273368606701903E-2</v>
      </c>
    </row>
    <row r="10" spans="1:14" ht="12.75" customHeight="1">
      <c r="A10" s="7">
        <v>1993</v>
      </c>
      <c r="B10" s="184">
        <v>1.7497523935292201</v>
      </c>
      <c r="C10" s="184">
        <v>1.9559902200489001</v>
      </c>
      <c r="D10" s="184">
        <v>2.2449653350940899</v>
      </c>
      <c r="E10" s="184">
        <v>2.06077541040866</v>
      </c>
      <c r="F10" s="184">
        <v>0.330141961043249</v>
      </c>
      <c r="G10" s="184">
        <v>0.209570380719525</v>
      </c>
      <c r="H10" s="184">
        <v>95.576097722020506</v>
      </c>
      <c r="I10" s="184">
        <v>95.564093608103406</v>
      </c>
      <c r="J10" s="184">
        <v>9.9042588312974605E-2</v>
      </c>
      <c r="K10" s="184">
        <v>0.209570380719525</v>
      </c>
    </row>
    <row r="11" spans="1:14" ht="12.75" customHeight="1">
      <c r="A11" s="7">
        <v>1994</v>
      </c>
      <c r="B11" s="184">
        <v>1.97324414715719</v>
      </c>
      <c r="C11" s="184">
        <v>1.7199017199017199</v>
      </c>
      <c r="D11" s="184">
        <v>2.4749163879598699</v>
      </c>
      <c r="E11" s="184">
        <v>2.1060021060021099</v>
      </c>
      <c r="F11" s="184">
        <v>0.23411371237458201</v>
      </c>
      <c r="G11" s="184">
        <v>0.210600210600211</v>
      </c>
      <c r="H11" s="184">
        <v>95.150501672240793</v>
      </c>
      <c r="I11" s="184">
        <v>95.858195858195899</v>
      </c>
      <c r="J11" s="184">
        <v>0.167224080267559</v>
      </c>
      <c r="K11" s="184">
        <v>0.105300105300105</v>
      </c>
    </row>
    <row r="12" spans="1:14" ht="12.75" customHeight="1">
      <c r="A12" s="7">
        <v>1995</v>
      </c>
      <c r="B12" s="184">
        <v>2.7368421052631602</v>
      </c>
      <c r="C12" s="184">
        <v>2.1723122238586199</v>
      </c>
      <c r="D12" s="184">
        <v>3.29824561403509</v>
      </c>
      <c r="E12" s="184">
        <v>2.7982326951399101</v>
      </c>
      <c r="F12" s="184">
        <v>0.24561403508771901</v>
      </c>
      <c r="G12" s="184">
        <v>0.110456553755523</v>
      </c>
      <c r="H12" s="184">
        <v>93.508771929824604</v>
      </c>
      <c r="I12" s="184">
        <v>94.734904270986704</v>
      </c>
      <c r="J12" s="184">
        <v>0.21052631578947401</v>
      </c>
      <c r="K12" s="184">
        <v>0.184094256259205</v>
      </c>
    </row>
    <row r="13" spans="1:14" ht="12.75" customHeight="1">
      <c r="A13" s="7">
        <v>1996</v>
      </c>
      <c r="B13" s="184">
        <v>3.0539311241065601</v>
      </c>
      <c r="C13" s="184">
        <v>2.7976799727055601</v>
      </c>
      <c r="D13" s="184">
        <v>3.9636127355425601</v>
      </c>
      <c r="E13" s="184">
        <v>2.7294438758103001</v>
      </c>
      <c r="F13" s="184">
        <v>0.71474983755685495</v>
      </c>
      <c r="G13" s="184">
        <v>0.37529853292391702</v>
      </c>
      <c r="H13" s="184">
        <v>92.007797270955194</v>
      </c>
      <c r="I13" s="184">
        <v>93.722279085636302</v>
      </c>
      <c r="J13" s="184">
        <v>0.259909031838856</v>
      </c>
      <c r="K13" s="184">
        <v>0.37529853292391702</v>
      </c>
    </row>
    <row r="14" spans="1:14" ht="12.75" customHeight="1">
      <c r="A14" s="7">
        <v>1997</v>
      </c>
      <c r="B14" s="184">
        <v>3.0155979202772998</v>
      </c>
      <c r="C14" s="184">
        <v>3.0303030303030298</v>
      </c>
      <c r="D14" s="184">
        <v>4.3674176776429796</v>
      </c>
      <c r="E14" s="184">
        <v>3.39105339105339</v>
      </c>
      <c r="F14" s="184">
        <v>0.65857885615251299</v>
      </c>
      <c r="G14" s="184">
        <v>0.46897546897546899</v>
      </c>
      <c r="H14" s="184">
        <v>91.819757365684595</v>
      </c>
      <c r="I14" s="184">
        <v>92.8210678210678</v>
      </c>
      <c r="J14" s="184">
        <v>0.13864818024263401</v>
      </c>
      <c r="K14" s="184">
        <v>0.28860028860028902</v>
      </c>
    </row>
    <row r="15" spans="1:14" ht="12.75" customHeight="1">
      <c r="A15" s="7">
        <v>1998</v>
      </c>
      <c r="B15" s="184">
        <v>3.0542579949694599</v>
      </c>
      <c r="C15" s="184">
        <v>2.1244309559939301</v>
      </c>
      <c r="D15" s="184">
        <v>5.0305425799497003</v>
      </c>
      <c r="E15" s="184">
        <v>2.8831562974203302</v>
      </c>
      <c r="F15" s="184">
        <v>0.35932446999640699</v>
      </c>
      <c r="G15" s="184">
        <v>0.34142640364188198</v>
      </c>
      <c r="H15" s="184">
        <v>91.268415379087301</v>
      </c>
      <c r="I15" s="184">
        <v>94.385432473444595</v>
      </c>
      <c r="J15" s="184">
        <v>0.28745957599712502</v>
      </c>
      <c r="K15" s="184">
        <v>0.26555386949924098</v>
      </c>
    </row>
    <row r="16" spans="1:14" ht="12.75" customHeight="1">
      <c r="A16" s="7">
        <v>1999</v>
      </c>
      <c r="B16" s="184">
        <v>3.0154542027893001</v>
      </c>
      <c r="C16" s="184">
        <v>3.4633757961783398</v>
      </c>
      <c r="D16" s="184">
        <v>5.05088578967207</v>
      </c>
      <c r="E16" s="184">
        <v>3.7818471337579602</v>
      </c>
      <c r="F16" s="184">
        <v>0.56539766302299299</v>
      </c>
      <c r="G16" s="184">
        <v>0.27866242038216599</v>
      </c>
      <c r="H16" s="184">
        <v>90.9536373916321</v>
      </c>
      <c r="I16" s="184">
        <v>92.356687898089206</v>
      </c>
      <c r="J16" s="184">
        <v>0.41462495288352802</v>
      </c>
      <c r="K16" s="184">
        <v>0.11942675159235699</v>
      </c>
    </row>
    <row r="17" spans="1:23" ht="12.75" customHeight="1">
      <c r="A17" s="6">
        <v>2000</v>
      </c>
      <c r="B17" s="28">
        <v>3.1475161167993901</v>
      </c>
      <c r="C17" s="28">
        <v>2.7087198515769901</v>
      </c>
      <c r="D17" s="28">
        <v>4.4368600682593904</v>
      </c>
      <c r="E17" s="28">
        <v>3.6734693877550999</v>
      </c>
      <c r="F17" s="28">
        <v>1.0238907849829399</v>
      </c>
      <c r="G17" s="28">
        <v>0.81632653061224503</v>
      </c>
      <c r="H17" s="28">
        <v>90.557451649601802</v>
      </c>
      <c r="I17" s="28">
        <v>92.282003710575097</v>
      </c>
      <c r="J17" s="28">
        <v>0.83428138035646604</v>
      </c>
      <c r="K17" s="28">
        <v>0.51948051948051899</v>
      </c>
    </row>
    <row r="18" spans="1:23" ht="12.75" customHeight="1">
      <c r="A18" s="6">
        <v>2001</v>
      </c>
      <c r="B18" s="28">
        <v>2.7708703374777999</v>
      </c>
      <c r="C18" s="28">
        <v>2.8603688370342502</v>
      </c>
      <c r="D18" s="28">
        <v>4.6891651865008903</v>
      </c>
      <c r="E18" s="28">
        <v>4.0270982310876899</v>
      </c>
      <c r="F18" s="28">
        <v>1.1722912966252199</v>
      </c>
      <c r="G18" s="28">
        <v>1.01618366578848</v>
      </c>
      <c r="H18" s="28">
        <v>90.586145648312595</v>
      </c>
      <c r="I18" s="28">
        <v>91.494166353029698</v>
      </c>
      <c r="J18" s="28">
        <v>0.78152753108348105</v>
      </c>
      <c r="K18" s="28">
        <v>0.60218291305984195</v>
      </c>
    </row>
    <row r="19" spans="1:23" ht="12.75" customHeight="1">
      <c r="A19" s="6">
        <v>2002</v>
      </c>
      <c r="B19" s="28">
        <v>2.16927453769559</v>
      </c>
      <c r="C19" s="28">
        <v>2.0817562452687399</v>
      </c>
      <c r="D19" s="28">
        <v>4.4807965860597401</v>
      </c>
      <c r="E19" s="28">
        <v>4.1256623769871297</v>
      </c>
      <c r="F19" s="28">
        <v>1.13798008534851</v>
      </c>
      <c r="G19" s="28">
        <v>0.908402725208176</v>
      </c>
      <c r="H19" s="28">
        <v>91.714082503556199</v>
      </c>
      <c r="I19" s="28">
        <v>92.429977289931898</v>
      </c>
      <c r="J19" s="28">
        <v>0.49786628733997201</v>
      </c>
      <c r="K19" s="28">
        <v>0.454201362604088</v>
      </c>
    </row>
    <row r="20" spans="1:23" ht="12.75" customHeight="1">
      <c r="A20" s="6">
        <v>2003</v>
      </c>
      <c r="B20" s="28">
        <v>1.9724599925567501</v>
      </c>
      <c r="C20" s="28">
        <v>2.4835079549864201</v>
      </c>
      <c r="D20" s="28">
        <v>3.0517305545217699</v>
      </c>
      <c r="E20" s="28">
        <v>3.5700426852929801</v>
      </c>
      <c r="F20" s="28">
        <v>1.3397841458876101</v>
      </c>
      <c r="G20" s="28">
        <v>0.58207217694994196</v>
      </c>
      <c r="H20" s="28">
        <v>93.1149981391887</v>
      </c>
      <c r="I20" s="28">
        <v>92.859914629414007</v>
      </c>
      <c r="J20" s="28">
        <v>0.52102716784518099</v>
      </c>
      <c r="K20" s="28">
        <v>0.50446255335661605</v>
      </c>
    </row>
    <row r="21" spans="1:23" ht="12.75" customHeight="1">
      <c r="A21" s="6">
        <v>2004</v>
      </c>
      <c r="B21" s="28">
        <v>2.1124239169351999</v>
      </c>
      <c r="C21" s="28">
        <v>2.3981728207080302</v>
      </c>
      <c r="D21" s="28">
        <v>3.25814536340852</v>
      </c>
      <c r="E21" s="28">
        <v>3.1975637609440399</v>
      </c>
      <c r="F21" s="28">
        <v>1.61117078410312</v>
      </c>
      <c r="G21" s="28">
        <v>0.68519223448800903</v>
      </c>
      <c r="H21" s="28">
        <v>92.588614393125695</v>
      </c>
      <c r="I21" s="28">
        <v>93.0719451846212</v>
      </c>
      <c r="J21" s="28">
        <v>0.42964554242749697</v>
      </c>
      <c r="K21" s="28">
        <v>0.64712599923867498</v>
      </c>
    </row>
    <row r="22" spans="1:23" ht="12.75" customHeight="1">
      <c r="A22" s="6">
        <v>2005</v>
      </c>
      <c r="B22" s="28">
        <v>2.1895190236898801</v>
      </c>
      <c r="C22" s="28">
        <v>2.4658573596358102</v>
      </c>
      <c r="D22" s="28">
        <v>3.2663316582914601</v>
      </c>
      <c r="E22" s="28">
        <v>3.3763277693474998</v>
      </c>
      <c r="F22" s="28">
        <v>1.0409188801148599</v>
      </c>
      <c r="G22" s="28">
        <v>0.83459787556904397</v>
      </c>
      <c r="H22" s="28">
        <v>92.821249102656097</v>
      </c>
      <c r="I22" s="28">
        <v>92.754172989377807</v>
      </c>
      <c r="J22" s="28">
        <v>0.68198133524766702</v>
      </c>
      <c r="K22" s="28">
        <v>0.56904400606980299</v>
      </c>
    </row>
    <row r="23" spans="1:23" ht="12.75" customHeight="1">
      <c r="A23" s="6">
        <v>2006</v>
      </c>
      <c r="B23" s="28">
        <v>2.0142180094786699</v>
      </c>
      <c r="C23" s="28">
        <v>1.6590626296142701</v>
      </c>
      <c r="D23" s="28">
        <v>2.9620853080568699</v>
      </c>
      <c r="E23" s="28">
        <v>2.8618830360846101</v>
      </c>
      <c r="F23" s="28">
        <v>1.22432859399684</v>
      </c>
      <c r="G23" s="28">
        <v>0.33181252592285398</v>
      </c>
      <c r="H23" s="28">
        <v>92.772511848341196</v>
      </c>
      <c r="I23" s="28">
        <v>94.483616756532598</v>
      </c>
      <c r="J23" s="28">
        <v>1.0268562401263801</v>
      </c>
      <c r="K23" s="28">
        <v>0.66362505184570697</v>
      </c>
    </row>
    <row r="24" spans="1:23" ht="12.75" customHeight="1">
      <c r="A24" s="6">
        <v>2007</v>
      </c>
      <c r="B24" s="28">
        <v>2.0080321285140599</v>
      </c>
      <c r="C24" s="28">
        <v>1.4002333722286999</v>
      </c>
      <c r="D24" s="28">
        <v>2.6286966046002198</v>
      </c>
      <c r="E24" s="28">
        <v>2.72267600155581</v>
      </c>
      <c r="F24" s="28">
        <v>0.83972252646951395</v>
      </c>
      <c r="G24" s="28">
        <v>0.70011668611435196</v>
      </c>
      <c r="H24" s="28">
        <v>93.975903614457806</v>
      </c>
      <c r="I24" s="28">
        <v>94.865810968494699</v>
      </c>
      <c r="J24" s="28">
        <v>0.547645125958379</v>
      </c>
      <c r="K24" s="28">
        <v>0.31116297160637901</v>
      </c>
      <c r="W24" s="689"/>
    </row>
    <row r="25" spans="1:23" ht="12.75" customHeight="1">
      <c r="A25" s="6">
        <v>2008</v>
      </c>
      <c r="B25" s="28">
        <v>1.90854870775348</v>
      </c>
      <c r="C25" s="28">
        <v>1.6856300042140799</v>
      </c>
      <c r="D25" s="28">
        <v>3.0218687872763401</v>
      </c>
      <c r="E25" s="28">
        <v>2.9077117572692801</v>
      </c>
      <c r="F25" s="28">
        <v>1.1928429423459199</v>
      </c>
      <c r="G25" s="28">
        <v>0.37926675094816698</v>
      </c>
      <c r="H25" s="28">
        <v>93.399602385685895</v>
      </c>
      <c r="I25" s="28">
        <v>94.605983986515</v>
      </c>
      <c r="J25" s="28">
        <v>0.47713717693836999</v>
      </c>
      <c r="K25" s="28">
        <v>0.42140750105351898</v>
      </c>
    </row>
    <row r="26" spans="1:23" ht="12.75" customHeight="1">
      <c r="A26" s="6">
        <v>2009</v>
      </c>
      <c r="B26" s="28">
        <v>2.1722846441947601</v>
      </c>
      <c r="C26" s="28">
        <v>2.71119842829077</v>
      </c>
      <c r="D26" s="28">
        <v>4.1573033707865203</v>
      </c>
      <c r="E26" s="28">
        <v>3.3005893909626698</v>
      </c>
      <c r="F26" s="28">
        <v>2.0599250936329598</v>
      </c>
      <c r="G26" s="28">
        <v>0.62868369351669895</v>
      </c>
      <c r="H26" s="28">
        <v>90.936329588014999</v>
      </c>
      <c r="I26" s="28">
        <v>92.927308447937094</v>
      </c>
      <c r="J26" s="28">
        <v>0.67415730337078605</v>
      </c>
      <c r="K26" s="28">
        <v>0.43222003929273101</v>
      </c>
    </row>
    <row r="27" spans="1:23" ht="12.75" customHeight="1">
      <c r="A27" s="6">
        <v>2010</v>
      </c>
      <c r="B27" s="28">
        <v>2.4086712163789601</v>
      </c>
      <c r="C27" s="28">
        <v>2.07803223070399</v>
      </c>
      <c r="D27" s="28">
        <v>5.1384985949417903</v>
      </c>
      <c r="E27" s="28">
        <v>3.7743850720949998</v>
      </c>
      <c r="F27" s="28">
        <v>1.8065034122842201</v>
      </c>
      <c r="G27" s="28">
        <v>0.29686174724342701</v>
      </c>
      <c r="H27" s="28">
        <v>90.044158972300295</v>
      </c>
      <c r="I27" s="28">
        <v>93.256997455470696</v>
      </c>
      <c r="J27" s="28">
        <v>0.60216780409474102</v>
      </c>
      <c r="K27" s="28">
        <v>0.59372349448685302</v>
      </c>
    </row>
    <row r="28" spans="1:23" ht="12.75" customHeight="1">
      <c r="A28" s="6">
        <v>2011</v>
      </c>
      <c r="B28" s="28">
        <v>1.99833472106578</v>
      </c>
      <c r="C28" s="28">
        <v>1.7364203027604601</v>
      </c>
      <c r="D28" s="28">
        <v>5.3288925895087402</v>
      </c>
      <c r="E28" s="28">
        <v>2.7159394479073899</v>
      </c>
      <c r="F28" s="28">
        <v>1.79017485428809</v>
      </c>
      <c r="G28" s="28">
        <v>1.0240427426536101</v>
      </c>
      <c r="H28" s="28">
        <v>90.091590341382201</v>
      </c>
      <c r="I28" s="28">
        <v>93.499554764024893</v>
      </c>
      <c r="J28" s="28">
        <v>0.79100749375520396</v>
      </c>
      <c r="K28" s="28">
        <v>1.0240427426536101</v>
      </c>
    </row>
    <row r="29" spans="1:23" ht="12.75" customHeight="1">
      <c r="A29" s="6" t="s">
        <v>92</v>
      </c>
      <c r="B29" s="28">
        <v>1.5008576329331</v>
      </c>
      <c r="C29" s="28">
        <v>1.6764839148164901</v>
      </c>
      <c r="D29" s="28">
        <v>4.1595197255574599</v>
      </c>
      <c r="E29" s="28">
        <v>2.8545536927956499</v>
      </c>
      <c r="F29" s="28">
        <v>1.7152658662092599</v>
      </c>
      <c r="G29" s="28">
        <v>0.63434526506569999</v>
      </c>
      <c r="H29" s="28">
        <v>91.809605488850806</v>
      </c>
      <c r="I29" s="28">
        <v>94.4721341187132</v>
      </c>
      <c r="J29" s="28">
        <v>0.81475128644939998</v>
      </c>
      <c r="K29" s="28">
        <v>0.36248300860897098</v>
      </c>
    </row>
    <row r="30" spans="1:23" ht="12.75" customHeight="1">
      <c r="A30" s="6" t="s">
        <v>93</v>
      </c>
      <c r="B30" s="28">
        <v>1.6452648475120399</v>
      </c>
      <c r="C30" s="28">
        <v>1.3824884792626699</v>
      </c>
      <c r="D30" s="28">
        <v>3.9727126805778501</v>
      </c>
      <c r="E30" s="28">
        <v>4.0636782572266403</v>
      </c>
      <c r="F30" s="28">
        <v>1.2841091492776899</v>
      </c>
      <c r="G30" s="28">
        <v>0.75408462505236695</v>
      </c>
      <c r="H30" s="28">
        <v>91.813804173354697</v>
      </c>
      <c r="I30" s="28">
        <v>93.045664013405997</v>
      </c>
      <c r="J30" s="28">
        <v>1.2841091492776899</v>
      </c>
      <c r="K30" s="28">
        <v>0.75408462505236695</v>
      </c>
    </row>
    <row r="31" spans="1:23" ht="12.75" customHeight="1">
      <c r="A31" s="6">
        <v>2013</v>
      </c>
      <c r="B31" s="28">
        <v>1.71886936592819</v>
      </c>
      <c r="C31" s="28">
        <v>1.7842660178426599</v>
      </c>
      <c r="D31" s="28">
        <v>3.09396485867074</v>
      </c>
      <c r="E31" s="28">
        <v>2.7980535279805401</v>
      </c>
      <c r="F31" s="28">
        <v>2.2536287242169601</v>
      </c>
      <c r="G31" s="28">
        <v>0.89213300892132996</v>
      </c>
      <c r="H31" s="28">
        <v>92.058037418862199</v>
      </c>
      <c r="I31" s="28">
        <v>93.957826439578298</v>
      </c>
      <c r="J31" s="28">
        <v>0.87819778541427995</v>
      </c>
      <c r="K31" s="28">
        <v>0.56772100567720996</v>
      </c>
    </row>
    <row r="32" spans="1:23" ht="12.75" customHeight="1">
      <c r="A32" s="6">
        <v>2014</v>
      </c>
      <c r="B32" s="28">
        <v>2.16450216450216</v>
      </c>
      <c r="C32" s="28">
        <v>1.84951660361496</v>
      </c>
      <c r="D32" s="28">
        <v>4.0928768201495496</v>
      </c>
      <c r="E32" s="28">
        <v>3.9932744850777602</v>
      </c>
      <c r="F32" s="28">
        <v>1.84966548602912</v>
      </c>
      <c r="G32" s="28">
        <v>1.13493064312736</v>
      </c>
      <c r="H32" s="28">
        <v>90.358126721763099</v>
      </c>
      <c r="I32" s="28">
        <v>91.845313156788606</v>
      </c>
      <c r="J32" s="28">
        <v>1.5348288075560801</v>
      </c>
      <c r="K32" s="28">
        <v>1.17696511139134</v>
      </c>
    </row>
    <row r="33" spans="1:31" ht="12.75" customHeight="1">
      <c r="A33" s="6">
        <v>2015</v>
      </c>
      <c r="B33" s="28">
        <v>1.1408339889850501</v>
      </c>
      <c r="C33" s="28">
        <v>1.0865022983702499</v>
      </c>
      <c r="D33" s="28">
        <v>3.9339103068450001</v>
      </c>
      <c r="E33" s="28">
        <v>2.9251984956122001</v>
      </c>
      <c r="F33" s="28">
        <v>2.1243115656963001</v>
      </c>
      <c r="G33" s="28">
        <v>0.54325114918512296</v>
      </c>
      <c r="H33" s="28">
        <v>91.188040912667205</v>
      </c>
      <c r="I33" s="28">
        <v>94.063545150501696</v>
      </c>
      <c r="J33" s="28">
        <v>1.61290322580645</v>
      </c>
      <c r="K33" s="28">
        <v>1.3795986622073599</v>
      </c>
    </row>
    <row r="34" spans="1:31" ht="12.75" customHeight="1">
      <c r="A34" s="6">
        <v>2016</v>
      </c>
      <c r="B34" s="28">
        <v>1.361328597122557</v>
      </c>
      <c r="C34" s="28">
        <v>1.1441787314280198</v>
      </c>
      <c r="D34" s="28">
        <v>2.3153910150687236</v>
      </c>
      <c r="E34" s="28">
        <v>2.3614837855609494</v>
      </c>
      <c r="F34" s="28">
        <v>1.3677765985687387</v>
      </c>
      <c r="G34" s="28">
        <v>0.92244317872890635</v>
      </c>
      <c r="H34" s="28">
        <v>93.127124457680253</v>
      </c>
      <c r="I34" s="28">
        <v>94.639143236144719</v>
      </c>
      <c r="J34" s="28">
        <v>1.8283793315599035</v>
      </c>
      <c r="K34" s="28">
        <v>0.93275106813741571</v>
      </c>
    </row>
    <row r="35" spans="1:31" ht="6" customHeight="1">
      <c r="A35" s="297" t="s">
        <v>40</v>
      </c>
      <c r="B35" s="265"/>
      <c r="C35" s="265"/>
      <c r="D35" s="265"/>
      <c r="E35" s="265"/>
      <c r="F35" s="265"/>
      <c r="G35" s="265"/>
      <c r="H35" s="265"/>
      <c r="I35" s="265"/>
      <c r="J35" s="265"/>
      <c r="K35" s="265"/>
    </row>
    <row r="36" spans="1:31" s="92" customFormat="1" ht="15" customHeight="1">
      <c r="A36" s="823" t="s">
        <v>361</v>
      </c>
      <c r="B36" s="769"/>
      <c r="C36" s="769"/>
      <c r="D36" s="769"/>
      <c r="E36" s="769"/>
      <c r="F36" s="769"/>
      <c r="G36" s="769"/>
      <c r="H36" s="769"/>
      <c r="I36" s="769"/>
      <c r="J36" s="769"/>
      <c r="K36" s="769"/>
      <c r="L36" s="673"/>
      <c r="M36" s="673"/>
      <c r="N36" s="673"/>
      <c r="O36" s="673"/>
      <c r="P36" s="673"/>
      <c r="Q36" s="673"/>
      <c r="R36" s="673"/>
      <c r="S36" s="673"/>
      <c r="T36" s="673"/>
      <c r="U36" s="673"/>
      <c r="V36" s="673"/>
      <c r="W36" s="673"/>
      <c r="X36" s="673"/>
      <c r="Y36" s="673"/>
      <c r="Z36" s="673"/>
      <c r="AA36" s="673"/>
      <c r="AB36" s="673"/>
      <c r="AC36" s="673"/>
      <c r="AD36" s="673"/>
      <c r="AE36" s="673"/>
    </row>
    <row r="37" spans="1:31" s="92" customFormat="1" ht="6" customHeight="1">
      <c r="A37" s="673"/>
      <c r="B37" s="673"/>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row>
    <row r="38" spans="1:31" ht="12.75" customHeight="1">
      <c r="A38" s="801" t="s">
        <v>200</v>
      </c>
      <c r="B38" s="801"/>
      <c r="C38" s="801"/>
      <c r="D38" s="801"/>
      <c r="E38" s="801"/>
      <c r="F38" s="801"/>
      <c r="G38" s="801"/>
      <c r="H38" s="801"/>
      <c r="I38" s="801"/>
      <c r="J38" s="869"/>
      <c r="K38" s="869"/>
    </row>
    <row r="40" spans="1:31">
      <c r="B40" s="690"/>
      <c r="C40" s="690"/>
      <c r="D40" s="691"/>
    </row>
    <row r="41" spans="1:31">
      <c r="B41" s="690"/>
      <c r="C41" s="690"/>
      <c r="D41" s="691"/>
    </row>
    <row r="42" spans="1:31">
      <c r="B42" s="690"/>
      <c r="C42" s="690"/>
      <c r="D42" s="691"/>
    </row>
    <row r="43" spans="1:31">
      <c r="B43" s="690"/>
      <c r="C43" s="692"/>
      <c r="D43" s="691"/>
    </row>
    <row r="44" spans="1:31">
      <c r="B44" s="690"/>
      <c r="C44" s="690"/>
      <c r="D44" s="691"/>
    </row>
  </sheetData>
  <mergeCells count="9">
    <mergeCell ref="A36:K36"/>
    <mergeCell ref="A38:K38"/>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X34"/>
  <sheetViews>
    <sheetView workbookViewId="0">
      <pane ySplit="4" topLeftCell="A5" activePane="bottomLeft" state="frozen"/>
      <selection activeCell="A17" sqref="A17:XFD18"/>
      <selection pane="bottomLeft" activeCell="C25" sqref="C25"/>
    </sheetView>
  </sheetViews>
  <sheetFormatPr defaultColWidth="8.85546875" defaultRowHeight="12.75"/>
  <cols>
    <col min="1" max="1" width="6.7109375" style="20" customWidth="1"/>
    <col min="2" max="26" width="8.7109375" style="20" customWidth="1"/>
    <col min="27" max="16384" width="8.85546875" style="20"/>
  </cols>
  <sheetData>
    <row r="1" spans="1:21" s="94" customFormat="1" ht="30" customHeight="1">
      <c r="A1" s="142"/>
      <c r="B1" s="143"/>
      <c r="C1" s="143"/>
      <c r="D1" s="143"/>
      <c r="E1" s="143"/>
      <c r="G1" s="799" t="s">
        <v>206</v>
      </c>
      <c r="H1" s="802"/>
      <c r="I1" s="802"/>
      <c r="J1" s="802"/>
      <c r="K1" s="774" t="s">
        <v>354</v>
      </c>
      <c r="L1" s="774"/>
      <c r="M1" s="774"/>
    </row>
    <row r="2" spans="1:21" s="140" customFormat="1" ht="30" customHeight="1">
      <c r="A2" s="803" t="s">
        <v>388</v>
      </c>
      <c r="B2" s="803"/>
      <c r="C2" s="803"/>
      <c r="D2" s="803"/>
      <c r="E2" s="803"/>
      <c r="F2" s="803"/>
      <c r="G2" s="803"/>
      <c r="H2" s="803"/>
      <c r="I2" s="803"/>
      <c r="J2" s="803"/>
      <c r="K2" s="803"/>
    </row>
    <row r="3" spans="1:21" ht="30" customHeight="1">
      <c r="A3" s="26"/>
      <c r="B3" s="804" t="s">
        <v>95</v>
      </c>
      <c r="C3" s="804"/>
      <c r="D3" s="804" t="s">
        <v>96</v>
      </c>
      <c r="E3" s="804"/>
      <c r="F3" s="804" t="s">
        <v>97</v>
      </c>
      <c r="G3" s="804"/>
      <c r="H3" s="804" t="s">
        <v>19</v>
      </c>
      <c r="I3" s="804"/>
      <c r="J3" s="804" t="s">
        <v>36</v>
      </c>
      <c r="K3" s="804"/>
    </row>
    <row r="4" spans="1:21" ht="15" customHeight="1">
      <c r="A4" s="156" t="s">
        <v>40</v>
      </c>
      <c r="B4" s="136" t="s">
        <v>29</v>
      </c>
      <c r="C4" s="136" t="s">
        <v>30</v>
      </c>
      <c r="D4" s="136" t="s">
        <v>29</v>
      </c>
      <c r="E4" s="136" t="s">
        <v>30</v>
      </c>
      <c r="F4" s="136" t="s">
        <v>29</v>
      </c>
      <c r="G4" s="136" t="s">
        <v>30</v>
      </c>
      <c r="H4" s="136" t="s">
        <v>29</v>
      </c>
      <c r="I4" s="136" t="s">
        <v>30</v>
      </c>
      <c r="J4" s="136" t="s">
        <v>29</v>
      </c>
      <c r="K4" s="136" t="s">
        <v>30</v>
      </c>
    </row>
    <row r="5" spans="1:21" ht="6" customHeight="1">
      <c r="A5" s="373"/>
      <c r="B5" s="365"/>
      <c r="C5" s="365"/>
      <c r="D5" s="325"/>
      <c r="E5" s="325"/>
      <c r="F5" s="365"/>
      <c r="G5" s="365"/>
      <c r="H5" s="365"/>
      <c r="I5" s="365"/>
      <c r="J5" s="325"/>
      <c r="K5" s="325"/>
    </row>
    <row r="6" spans="1:21" ht="12.75" customHeight="1">
      <c r="A6" s="27">
        <v>2007</v>
      </c>
      <c r="B6" s="3" t="s">
        <v>38</v>
      </c>
      <c r="C6" s="3" t="s">
        <v>38</v>
      </c>
      <c r="D6" s="28">
        <v>86.749299090949535</v>
      </c>
      <c r="E6" s="28">
        <v>87.875102730793557</v>
      </c>
      <c r="F6" s="3" t="s">
        <v>38</v>
      </c>
      <c r="G6" s="3" t="s">
        <v>38</v>
      </c>
      <c r="H6" s="3" t="s">
        <v>38</v>
      </c>
      <c r="I6" s="3" t="s">
        <v>38</v>
      </c>
      <c r="J6" s="28">
        <v>0.21903876686871626</v>
      </c>
      <c r="K6" s="28">
        <v>0.27501709862614876</v>
      </c>
    </row>
    <row r="7" spans="1:21" ht="12.75" customHeight="1">
      <c r="A7" s="27">
        <v>2008</v>
      </c>
      <c r="B7" s="3" t="s">
        <v>38</v>
      </c>
      <c r="C7" s="3" t="s">
        <v>38</v>
      </c>
      <c r="D7" s="28">
        <v>86.25584619727708</v>
      </c>
      <c r="E7" s="28">
        <v>84.754348362863695</v>
      </c>
      <c r="F7" s="3" t="s">
        <v>38</v>
      </c>
      <c r="G7" s="3" t="s">
        <v>38</v>
      </c>
      <c r="H7" s="3" t="s">
        <v>38</v>
      </c>
      <c r="I7" s="3" t="s">
        <v>38</v>
      </c>
      <c r="J7" s="28">
        <v>0.26002543362107078</v>
      </c>
      <c r="K7" s="28">
        <v>0.11229984658301437</v>
      </c>
    </row>
    <row r="8" spans="1:21" ht="12.75" customHeight="1">
      <c r="A8" s="27">
        <v>2009</v>
      </c>
      <c r="B8" s="3" t="s">
        <v>38</v>
      </c>
      <c r="C8" s="3" t="s">
        <v>38</v>
      </c>
      <c r="D8" s="28">
        <v>84.675719644682374</v>
      </c>
      <c r="E8" s="28">
        <v>86.004188595007079</v>
      </c>
      <c r="F8" s="3" t="s">
        <v>38</v>
      </c>
      <c r="G8" s="3" t="s">
        <v>38</v>
      </c>
      <c r="H8" s="3" t="s">
        <v>38</v>
      </c>
      <c r="I8" s="3" t="s">
        <v>38</v>
      </c>
      <c r="J8" s="28">
        <v>8.603002560250303E-2</v>
      </c>
      <c r="K8" s="28">
        <v>0.24130507513081331</v>
      </c>
    </row>
    <row r="9" spans="1:21" ht="12.75" customHeight="1">
      <c r="A9" s="27">
        <v>2010</v>
      </c>
      <c r="B9" s="3" t="s">
        <v>38</v>
      </c>
      <c r="C9" s="3" t="s">
        <v>38</v>
      </c>
      <c r="D9" s="28">
        <v>82.972304535695812</v>
      </c>
      <c r="E9" s="28">
        <v>84.459388867126876</v>
      </c>
      <c r="F9" s="3" t="s">
        <v>38</v>
      </c>
      <c r="G9" s="3" t="s">
        <v>38</v>
      </c>
      <c r="H9" s="3" t="s">
        <v>38</v>
      </c>
      <c r="I9" s="3" t="s">
        <v>38</v>
      </c>
      <c r="J9" s="28">
        <v>0.25662344619388738</v>
      </c>
      <c r="K9" s="28">
        <v>0.14193665218941051</v>
      </c>
    </row>
    <row r="10" spans="1:21" ht="12.75" customHeight="1">
      <c r="A10" s="27">
        <v>2011</v>
      </c>
      <c r="B10" s="3" t="s">
        <v>38</v>
      </c>
      <c r="C10" s="3" t="s">
        <v>38</v>
      </c>
      <c r="D10" s="28">
        <v>82.705360175647712</v>
      </c>
      <c r="E10" s="28">
        <v>84.448794649345601</v>
      </c>
      <c r="F10" s="3" t="s">
        <v>38</v>
      </c>
      <c r="G10" s="3" t="s">
        <v>38</v>
      </c>
      <c r="H10" s="3" t="s">
        <v>38</v>
      </c>
      <c r="I10" s="3" t="s">
        <v>38</v>
      </c>
      <c r="J10" s="28">
        <v>0.49845191955404827</v>
      </c>
      <c r="K10" s="28">
        <v>0.24838627901523186</v>
      </c>
      <c r="U10" s="549"/>
    </row>
    <row r="11" spans="1:21" ht="12.75" customHeight="1">
      <c r="A11" s="27" t="s">
        <v>92</v>
      </c>
      <c r="B11" s="3" t="s">
        <v>38</v>
      </c>
      <c r="C11" s="3" t="s">
        <v>38</v>
      </c>
      <c r="D11" s="28">
        <v>80.617650201316209</v>
      </c>
      <c r="E11" s="28">
        <v>80.709915527907995</v>
      </c>
      <c r="F11" s="3" t="s">
        <v>38</v>
      </c>
      <c r="G11" s="3" t="s">
        <v>38</v>
      </c>
      <c r="H11" s="3" t="s">
        <v>38</v>
      </c>
      <c r="I11" s="3" t="s">
        <v>38</v>
      </c>
      <c r="J11" s="28">
        <v>0.31434689552413597</v>
      </c>
      <c r="K11" s="28">
        <v>4.7315311682327686E-2</v>
      </c>
      <c r="U11" s="549"/>
    </row>
    <row r="12" spans="1:21" ht="12.75" customHeight="1">
      <c r="A12" s="29" t="s">
        <v>93</v>
      </c>
      <c r="B12" s="28">
        <v>83.029197781823996</v>
      </c>
      <c r="C12" s="28">
        <v>85.534819081329147</v>
      </c>
      <c r="D12" s="28">
        <v>77.683147724617328</v>
      </c>
      <c r="E12" s="28">
        <v>81.882274496419498</v>
      </c>
      <c r="F12" s="28">
        <v>55.948966511835252</v>
      </c>
      <c r="G12" s="28">
        <v>60.707241863749005</v>
      </c>
      <c r="H12" s="28">
        <v>16.399999999999999</v>
      </c>
      <c r="I12" s="28">
        <v>13.94680108312048</v>
      </c>
      <c r="J12" s="28">
        <v>0.57735908192119656</v>
      </c>
      <c r="K12" s="28">
        <v>0.51837983555053202</v>
      </c>
      <c r="U12" s="549"/>
    </row>
    <row r="13" spans="1:21" ht="12.75" customHeight="1">
      <c r="A13" s="163">
        <v>2013</v>
      </c>
      <c r="B13" s="28">
        <v>81.958663124709574</v>
      </c>
      <c r="C13" s="28">
        <v>81.584847839745805</v>
      </c>
      <c r="D13" s="28">
        <v>76.856787431386039</v>
      </c>
      <c r="E13" s="28">
        <v>77.361526230435373</v>
      </c>
      <c r="F13" s="28">
        <v>52.666069725950656</v>
      </c>
      <c r="G13" s="28">
        <v>54.109507086167163</v>
      </c>
      <c r="H13" s="28">
        <v>17.3</v>
      </c>
      <c r="I13" s="28">
        <v>17.334891303328721</v>
      </c>
      <c r="J13" s="28">
        <v>0.71808844241309466</v>
      </c>
      <c r="K13" s="28">
        <v>1.0802608569243839</v>
      </c>
      <c r="U13" s="549"/>
    </row>
    <row r="14" spans="1:21" ht="12.75" customHeight="1">
      <c r="A14" s="163">
        <v>2014</v>
      </c>
      <c r="B14" s="257">
        <v>80.339767949988314</v>
      </c>
      <c r="C14" s="257">
        <v>85.243183443678674</v>
      </c>
      <c r="D14" s="257">
        <v>75.796268095490376</v>
      </c>
      <c r="E14" s="257">
        <v>81.98337193113386</v>
      </c>
      <c r="F14" s="257">
        <v>54.278232173846796</v>
      </c>
      <c r="G14" s="257">
        <v>59.416827071261721</v>
      </c>
      <c r="H14" s="28">
        <v>19.105430807685885</v>
      </c>
      <c r="I14" s="28">
        <v>14.152476716767074</v>
      </c>
      <c r="J14" s="257">
        <v>0.55480124232465944</v>
      </c>
      <c r="K14" s="257">
        <v>0.6043398395527757</v>
      </c>
      <c r="U14" s="549"/>
    </row>
    <row r="15" spans="1:21" ht="12.75" customHeight="1">
      <c r="A15" s="163">
        <v>2015</v>
      </c>
      <c r="B15" s="604">
        <v>78.534845743037522</v>
      </c>
      <c r="C15" s="604">
        <v>78.989753508246395</v>
      </c>
      <c r="D15" s="605">
        <v>73.144018228782571</v>
      </c>
      <c r="E15" s="605">
        <v>76.05860552309052</v>
      </c>
      <c r="F15" s="605">
        <v>51.723516848856136</v>
      </c>
      <c r="G15" s="605">
        <v>55.699221831928128</v>
      </c>
      <c r="H15" s="604">
        <v>20.527808467657984</v>
      </c>
      <c r="I15" s="604">
        <v>20.241388163429857</v>
      </c>
      <c r="J15" s="257">
        <v>0.93734578930415724</v>
      </c>
      <c r="K15" s="257">
        <v>0.76885832832518441</v>
      </c>
      <c r="U15" s="549"/>
    </row>
    <row r="16" spans="1:21" ht="12.75" customHeight="1">
      <c r="A16" s="163">
        <v>2016</v>
      </c>
      <c r="B16" s="604">
        <v>78.091891188032108</v>
      </c>
      <c r="C16" s="604">
        <v>79.2222127198538</v>
      </c>
      <c r="D16" s="605">
        <v>72.804006742267802</v>
      </c>
      <c r="E16" s="605">
        <v>75.905087985183201</v>
      </c>
      <c r="F16" s="605">
        <v>50.815058795287108</v>
      </c>
      <c r="G16" s="605">
        <v>54.1623995155202</v>
      </c>
      <c r="H16" s="604">
        <v>21.177725028563398</v>
      </c>
      <c r="I16" s="604">
        <v>20.5340715486501</v>
      </c>
      <c r="J16" s="257">
        <v>0.73038378340447707</v>
      </c>
      <c r="K16" s="257">
        <v>0.24371573149610301</v>
      </c>
      <c r="U16" s="549"/>
    </row>
    <row r="17" spans="1:24" s="42" customFormat="1" ht="6" customHeight="1">
      <c r="A17" s="197"/>
      <c r="B17" s="600"/>
      <c r="C17" s="600"/>
      <c r="D17" s="600"/>
      <c r="E17" s="600"/>
      <c r="F17" s="600"/>
      <c r="G17" s="600"/>
      <c r="H17" s="600"/>
      <c r="I17" s="600"/>
      <c r="J17" s="600"/>
      <c r="K17" s="266"/>
      <c r="L17" s="20"/>
      <c r="M17" s="20"/>
      <c r="N17" s="20"/>
      <c r="O17" s="20"/>
      <c r="P17" s="20"/>
      <c r="Q17" s="20"/>
      <c r="R17" s="20"/>
      <c r="S17" s="20"/>
      <c r="T17" s="20"/>
      <c r="U17" s="549"/>
      <c r="V17" s="20"/>
      <c r="W17" s="20"/>
      <c r="X17" s="20"/>
    </row>
    <row r="18" spans="1:24" s="42" customFormat="1" ht="12.75" customHeight="1">
      <c r="A18" s="801" t="s">
        <v>200</v>
      </c>
      <c r="B18" s="801"/>
      <c r="C18" s="801"/>
      <c r="D18" s="801"/>
      <c r="E18" s="801"/>
      <c r="F18" s="801"/>
      <c r="G18" s="801"/>
      <c r="H18" s="801"/>
      <c r="I18" s="801"/>
      <c r="J18" s="801"/>
      <c r="K18" s="801"/>
      <c r="L18" s="20"/>
      <c r="M18" s="20"/>
      <c r="N18" s="20"/>
      <c r="O18" s="20"/>
      <c r="P18" s="20"/>
      <c r="Q18" s="20"/>
      <c r="R18" s="20"/>
      <c r="S18" s="20"/>
      <c r="T18" s="20"/>
      <c r="U18" s="549"/>
      <c r="V18" s="20"/>
      <c r="W18" s="20"/>
      <c r="X18" s="20"/>
    </row>
    <row r="19" spans="1:24">
      <c r="U19" s="549"/>
    </row>
    <row r="20" spans="1:24">
      <c r="U20" s="549"/>
    </row>
    <row r="21" spans="1:24">
      <c r="U21" s="549"/>
    </row>
    <row r="22" spans="1:24">
      <c r="U22" s="549"/>
    </row>
    <row r="23" spans="1:24">
      <c r="U23" s="549"/>
    </row>
    <row r="24" spans="1:24">
      <c r="U24" s="549"/>
    </row>
    <row r="25" spans="1:24">
      <c r="U25" s="549"/>
    </row>
    <row r="26" spans="1:24">
      <c r="U26" s="549"/>
    </row>
    <row r="27" spans="1:24">
      <c r="U27" s="549"/>
    </row>
    <row r="28" spans="1:24">
      <c r="U28" s="549"/>
    </row>
    <row r="29" spans="1:24">
      <c r="U29" s="549"/>
    </row>
    <row r="30" spans="1:24">
      <c r="U30" s="549"/>
    </row>
    <row r="31" spans="1:24">
      <c r="U31" s="549"/>
    </row>
    <row r="32" spans="1:24">
      <c r="U32" s="549"/>
    </row>
    <row r="33" spans="21:21">
      <c r="U33" s="549"/>
    </row>
    <row r="34" spans="21:21">
      <c r="U34" s="549"/>
    </row>
  </sheetData>
  <mergeCells count="9">
    <mergeCell ref="K1:M1"/>
    <mergeCell ref="A18:K18"/>
    <mergeCell ref="J3:K3"/>
    <mergeCell ref="A2:K2"/>
    <mergeCell ref="B3:C3"/>
    <mergeCell ref="D3:E3"/>
    <mergeCell ref="F3:G3"/>
    <mergeCell ref="H3:I3"/>
    <mergeCell ref="G1:J1"/>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8"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E32"/>
  <sheetViews>
    <sheetView zoomScaleNormal="100" zoomScalePageLayoutView="125" workbookViewId="0">
      <pane ySplit="4" topLeftCell="A5" activePane="bottomLeft" state="frozen"/>
      <selection activeCell="N52" sqref="N52"/>
      <selection pane="bottomLeft" activeCell="E33" sqref="E33"/>
    </sheetView>
  </sheetViews>
  <sheetFormatPr defaultColWidth="8.85546875" defaultRowHeight="12.75"/>
  <cols>
    <col min="1" max="1" width="6.7109375" style="92" customWidth="1"/>
    <col min="2" max="3" width="8.7109375" style="20" customWidth="1"/>
    <col min="4" max="4" width="10.140625" style="20" customWidth="1"/>
    <col min="5" max="7" width="8.7109375" style="20" customWidth="1"/>
    <col min="8" max="8" width="10.42578125" style="20" customWidth="1"/>
    <col min="9" max="9" width="9.85546875" style="20" customWidth="1"/>
    <col min="10" max="12" width="8.7109375" style="20" customWidth="1"/>
    <col min="13" max="13" width="11.28515625" style="20" customWidth="1"/>
    <col min="14" max="14" width="13" style="20" customWidth="1"/>
    <col min="15" max="15" width="10.85546875" style="20" customWidth="1"/>
    <col min="16" max="16" width="16.42578125" style="20" customWidth="1"/>
    <col min="17" max="21" width="8.7109375" style="20" customWidth="1"/>
    <col min="22" max="16384" width="8.85546875" style="20"/>
  </cols>
  <sheetData>
    <row r="1" spans="1:14" s="94" customFormat="1" ht="30" customHeight="1">
      <c r="A1" s="454"/>
      <c r="B1" s="142"/>
      <c r="C1" s="142"/>
      <c r="D1" s="674"/>
      <c r="E1" s="674"/>
      <c r="F1" s="674"/>
      <c r="G1" s="674"/>
      <c r="H1" s="674"/>
      <c r="I1" s="674"/>
      <c r="J1" s="674"/>
      <c r="K1" s="774" t="s">
        <v>354</v>
      </c>
      <c r="L1" s="775"/>
      <c r="M1" s="775"/>
      <c r="N1" s="817"/>
    </row>
    <row r="2" spans="1:14" s="679" customFormat="1" ht="15" customHeight="1">
      <c r="A2" s="783" t="s">
        <v>497</v>
      </c>
      <c r="B2" s="783"/>
      <c r="C2" s="783"/>
      <c r="D2" s="783"/>
      <c r="E2" s="783"/>
      <c r="F2" s="783"/>
      <c r="G2" s="783"/>
      <c r="H2" s="783"/>
      <c r="I2" s="783"/>
      <c r="J2" s="783"/>
      <c r="K2" s="783"/>
    </row>
    <row r="3" spans="1:14" ht="15" customHeight="1">
      <c r="A3" s="7"/>
      <c r="B3" s="778" t="s">
        <v>18</v>
      </c>
      <c r="C3" s="778"/>
      <c r="D3" s="778" t="s">
        <v>307</v>
      </c>
      <c r="E3" s="778"/>
      <c r="F3" s="778" t="s">
        <v>308</v>
      </c>
      <c r="G3" s="778"/>
      <c r="H3" s="778" t="s">
        <v>19</v>
      </c>
      <c r="I3" s="778"/>
      <c r="J3" s="778" t="s">
        <v>360</v>
      </c>
      <c r="K3" s="778"/>
      <c r="L3" s="92"/>
    </row>
    <row r="4" spans="1:14" ht="15" customHeight="1">
      <c r="A4" s="455" t="s">
        <v>40</v>
      </c>
      <c r="B4" s="667" t="s">
        <v>29</v>
      </c>
      <c r="C4" s="667" t="s">
        <v>30</v>
      </c>
      <c r="D4" s="667" t="s">
        <v>29</v>
      </c>
      <c r="E4" s="667" t="s">
        <v>30</v>
      </c>
      <c r="F4" s="667" t="s">
        <v>29</v>
      </c>
      <c r="G4" s="667" t="s">
        <v>30</v>
      </c>
      <c r="H4" s="667" t="s">
        <v>29</v>
      </c>
      <c r="I4" s="667" t="s">
        <v>30</v>
      </c>
      <c r="J4" s="667" t="s">
        <v>29</v>
      </c>
      <c r="K4" s="667" t="s">
        <v>30</v>
      </c>
    </row>
    <row r="5" spans="1:14" ht="6" customHeight="1">
      <c r="A5" s="394"/>
      <c r="B5" s="400"/>
      <c r="C5" s="400"/>
      <c r="D5" s="396"/>
      <c r="E5" s="396"/>
      <c r="F5" s="396"/>
      <c r="G5" s="396"/>
      <c r="H5" s="396"/>
      <c r="I5" s="396"/>
      <c r="J5" s="396"/>
      <c r="K5" s="396"/>
    </row>
    <row r="6" spans="1:14" ht="12.75" customHeight="1">
      <c r="A6" s="7">
        <v>2004</v>
      </c>
      <c r="B6" s="239">
        <v>4.6180405697021998</v>
      </c>
      <c r="C6" s="239">
        <v>3.4324942791762001</v>
      </c>
      <c r="D6" s="239">
        <v>7.8981441519205902</v>
      </c>
      <c r="E6" s="239">
        <v>7.4599542334096096</v>
      </c>
      <c r="F6" s="239">
        <v>3.2801035822183899</v>
      </c>
      <c r="G6" s="239">
        <v>1.4187643020595</v>
      </c>
      <c r="H6" s="239">
        <v>83.728959861890402</v>
      </c>
      <c r="I6" s="239">
        <v>87.185354691075503</v>
      </c>
      <c r="J6" s="239">
        <v>0.47475183426845102</v>
      </c>
      <c r="K6" s="239">
        <v>0.50343249427917602</v>
      </c>
    </row>
    <row r="7" spans="1:14" ht="12.75" customHeight="1">
      <c r="A7" s="7">
        <v>2005</v>
      </c>
      <c r="B7" s="239">
        <v>5.2496798975672201</v>
      </c>
      <c r="C7" s="239">
        <v>3.9013452914798199</v>
      </c>
      <c r="D7" s="239">
        <v>8.0665813060179303</v>
      </c>
      <c r="E7" s="239">
        <v>6.5470852017937204</v>
      </c>
      <c r="F7" s="239">
        <v>3.1156636790439598</v>
      </c>
      <c r="G7" s="239">
        <v>1.9282511210762301</v>
      </c>
      <c r="H7" s="239">
        <v>83.226632522407201</v>
      </c>
      <c r="I7" s="239">
        <v>87.309417040358696</v>
      </c>
      <c r="J7" s="239">
        <v>0.34144259496372198</v>
      </c>
      <c r="K7" s="239">
        <v>0.31390134529148001</v>
      </c>
    </row>
    <row r="8" spans="1:14" ht="12.75" customHeight="1">
      <c r="A8" s="7">
        <v>2006</v>
      </c>
      <c r="B8" s="239">
        <v>4.3410852713178301</v>
      </c>
      <c r="C8" s="239">
        <v>4.1326808047852097</v>
      </c>
      <c r="D8" s="239">
        <v>9.0439276485788103</v>
      </c>
      <c r="E8" s="239">
        <v>7.1234366503534501</v>
      </c>
      <c r="F8" s="239">
        <v>3.2558139534883699</v>
      </c>
      <c r="G8" s="239">
        <v>1.9575856443719399</v>
      </c>
      <c r="H8" s="239">
        <v>83.152454780361793</v>
      </c>
      <c r="I8" s="239">
        <v>86.025013594344799</v>
      </c>
      <c r="J8" s="239">
        <v>0.20671834625322999</v>
      </c>
      <c r="K8" s="239">
        <v>0.76128330614464401</v>
      </c>
    </row>
    <row r="9" spans="1:14" ht="12.75" customHeight="1">
      <c r="A9" s="7">
        <v>2007</v>
      </c>
      <c r="B9" s="239">
        <v>4.1046459179070798</v>
      </c>
      <c r="C9" s="239">
        <v>3.4351145038167901</v>
      </c>
      <c r="D9" s="239">
        <v>10.329273793414499</v>
      </c>
      <c r="E9" s="239">
        <v>7.2996183206106897</v>
      </c>
      <c r="F9" s="239">
        <v>2.6612539467749201</v>
      </c>
      <c r="G9" s="239">
        <v>2.1469465648855</v>
      </c>
      <c r="H9" s="239">
        <v>82.498872350022594</v>
      </c>
      <c r="I9" s="239">
        <v>86.593511450381698</v>
      </c>
      <c r="J9" s="239">
        <v>0.40595399188092002</v>
      </c>
      <c r="K9" s="239">
        <v>0.52480916030534397</v>
      </c>
    </row>
    <row r="10" spans="1:14" ht="12.75" customHeight="1">
      <c r="A10" s="7">
        <v>2008</v>
      </c>
      <c r="B10" s="239">
        <v>4.81231953801732</v>
      </c>
      <c r="C10" s="239">
        <v>4.4094488188976397</v>
      </c>
      <c r="D10" s="239">
        <v>8.8546679499518799</v>
      </c>
      <c r="E10" s="239">
        <v>6.61417322834646</v>
      </c>
      <c r="F10" s="239">
        <v>2.5986525505293501</v>
      </c>
      <c r="G10" s="239">
        <v>2.0472440944881898</v>
      </c>
      <c r="H10" s="239">
        <v>83.3012512030799</v>
      </c>
      <c r="I10" s="239">
        <v>86.351706036745398</v>
      </c>
      <c r="J10" s="239">
        <v>0.43310875842155899</v>
      </c>
      <c r="K10" s="239">
        <v>0.57742782152230998</v>
      </c>
    </row>
    <row r="11" spans="1:14" ht="12.75" customHeight="1">
      <c r="A11" s="7">
        <v>2009</v>
      </c>
      <c r="B11" s="239">
        <v>4.1529023124115101</v>
      </c>
      <c r="C11" s="239">
        <v>5.0204918032786896</v>
      </c>
      <c r="D11" s="239">
        <v>9.6743747050495497</v>
      </c>
      <c r="E11" s="239">
        <v>7.9405737704917998</v>
      </c>
      <c r="F11" s="239">
        <v>3.7281736668239698</v>
      </c>
      <c r="G11" s="239">
        <v>2.1516393442622901</v>
      </c>
      <c r="H11" s="239">
        <v>81.689476168003793</v>
      </c>
      <c r="I11" s="239">
        <v>84.528688524590194</v>
      </c>
      <c r="J11" s="239">
        <v>0.75507314771118506</v>
      </c>
      <c r="K11" s="239">
        <v>0.358606557377049</v>
      </c>
    </row>
    <row r="12" spans="1:14" ht="12.75" customHeight="1">
      <c r="A12" s="7">
        <v>2010</v>
      </c>
      <c r="B12" s="239">
        <v>4.4196211753278298</v>
      </c>
      <c r="C12" s="239">
        <v>4.2530568846358303</v>
      </c>
      <c r="D12" s="239">
        <v>11.413307430791599</v>
      </c>
      <c r="E12" s="239">
        <v>7.7086656034024497</v>
      </c>
      <c r="F12" s="239">
        <v>4.1767848470131099</v>
      </c>
      <c r="G12" s="239">
        <v>2.23285486443381</v>
      </c>
      <c r="H12" s="239">
        <v>79.2132102962603</v>
      </c>
      <c r="I12" s="239">
        <v>84.9548112706007</v>
      </c>
      <c r="J12" s="239">
        <v>0.77707625060709096</v>
      </c>
      <c r="K12" s="239">
        <v>0.85061137692716604</v>
      </c>
    </row>
    <row r="13" spans="1:14" ht="12.75" customHeight="1">
      <c r="A13" s="7">
        <v>2011</v>
      </c>
      <c r="B13" s="239">
        <v>3.7837837837837802</v>
      </c>
      <c r="C13" s="239">
        <v>3.8812785388127899</v>
      </c>
      <c r="D13" s="239">
        <v>10.7027027027027</v>
      </c>
      <c r="E13" s="239">
        <v>7.6484018264840197</v>
      </c>
      <c r="F13" s="239">
        <v>5.0270270270270299</v>
      </c>
      <c r="G13" s="239">
        <v>1.1415525114155201</v>
      </c>
      <c r="H13" s="239">
        <v>79.729729729729698</v>
      </c>
      <c r="I13" s="239">
        <v>86.415525114155301</v>
      </c>
      <c r="J13" s="239">
        <v>0.75675675675675702</v>
      </c>
      <c r="K13" s="239">
        <v>0.91324200913242004</v>
      </c>
    </row>
    <row r="14" spans="1:14" ht="12.75" customHeight="1">
      <c r="A14" s="7" t="s">
        <v>92</v>
      </c>
      <c r="B14" s="239">
        <v>4.4767441860465098</v>
      </c>
      <c r="C14" s="239">
        <v>4.4648318042813502</v>
      </c>
      <c r="D14" s="239">
        <v>10.8139534883721</v>
      </c>
      <c r="E14" s="239">
        <v>7.5840978593272199</v>
      </c>
      <c r="F14" s="239">
        <v>4.18604651162791</v>
      </c>
      <c r="G14" s="239">
        <v>2.2629969418960201</v>
      </c>
      <c r="H14" s="239">
        <v>80</v>
      </c>
      <c r="I14" s="239">
        <v>85.137614678899098</v>
      </c>
      <c r="J14" s="239">
        <v>0.52325581395348797</v>
      </c>
      <c r="K14" s="239">
        <v>0.55045871559632997</v>
      </c>
    </row>
    <row r="15" spans="1:14" ht="12.75" customHeight="1">
      <c r="A15" s="7" t="s">
        <v>93</v>
      </c>
      <c r="B15" s="239">
        <v>4.9711832190494203</v>
      </c>
      <c r="C15" s="239">
        <v>4.7097480832420597</v>
      </c>
      <c r="D15" s="239">
        <v>10.1821180504189</v>
      </c>
      <c r="E15" s="239">
        <v>7.5575027382256303</v>
      </c>
      <c r="F15" s="239">
        <v>4.2918907875097299</v>
      </c>
      <c r="G15" s="239">
        <v>1.80722891566265</v>
      </c>
      <c r="H15" s="239">
        <v>78.987623921359102</v>
      </c>
      <c r="I15" s="239">
        <v>84.742643629929105</v>
      </c>
      <c r="J15" s="239">
        <v>1.5671840216628601</v>
      </c>
      <c r="K15" s="239">
        <v>1.2068410085605299</v>
      </c>
    </row>
    <row r="16" spans="1:14" ht="12.75" customHeight="1">
      <c r="A16" s="7">
        <v>2013</v>
      </c>
      <c r="B16" s="239">
        <v>4.1053101294065204</v>
      </c>
      <c r="C16" s="239">
        <v>3.8238141335914801</v>
      </c>
      <c r="D16" s="239">
        <v>10.040160642570299</v>
      </c>
      <c r="E16" s="239">
        <v>7.6960309777347504</v>
      </c>
      <c r="F16" s="239">
        <v>4.4622936189201203</v>
      </c>
      <c r="G16" s="239">
        <v>2.0813165537270102</v>
      </c>
      <c r="H16" s="239">
        <v>79.244777946415596</v>
      </c>
      <c r="I16" s="239">
        <v>85.522232253209694</v>
      </c>
      <c r="J16" s="239">
        <v>2.1370623232008699</v>
      </c>
      <c r="K16" s="239">
        <v>0.84430471627494397</v>
      </c>
    </row>
    <row r="17" spans="1:31" ht="12.75" customHeight="1">
      <c r="A17" s="7">
        <v>2014</v>
      </c>
      <c r="B17" s="239">
        <v>3.8214017899701398</v>
      </c>
      <c r="C17" s="239">
        <v>3.1903012205412402</v>
      </c>
      <c r="D17" s="239">
        <v>10.7774028751977</v>
      </c>
      <c r="E17" s="239">
        <v>8.2890721572490609</v>
      </c>
      <c r="F17" s="239">
        <v>4.8854221031063698</v>
      </c>
      <c r="G17" s="239">
        <v>2.5359874861248999</v>
      </c>
      <c r="H17" s="239">
        <v>79.074055821725494</v>
      </c>
      <c r="I17" s="239">
        <v>85.182475613086297</v>
      </c>
      <c r="J17" s="239">
        <v>1.4417174100002299</v>
      </c>
      <c r="K17" s="239">
        <v>0.80216352299847604</v>
      </c>
    </row>
    <row r="18" spans="1:31" ht="12.75" customHeight="1">
      <c r="A18" s="7">
        <v>2015</v>
      </c>
      <c r="B18" s="239">
        <v>3.6897695611338701</v>
      </c>
      <c r="C18" s="239">
        <v>3.46312181215943</v>
      </c>
      <c r="D18" s="239">
        <v>8.9905565514665309</v>
      </c>
      <c r="E18" s="239">
        <v>7.7890816536369698</v>
      </c>
      <c r="F18" s="239">
        <v>3.8355610885951998</v>
      </c>
      <c r="G18" s="239">
        <v>1.9511214787329201</v>
      </c>
      <c r="H18" s="239">
        <v>81.83248327602</v>
      </c>
      <c r="I18" s="239">
        <v>85.402886095275704</v>
      </c>
      <c r="J18" s="239">
        <v>1.65162952278437</v>
      </c>
      <c r="K18" s="239">
        <v>1.39378896019498</v>
      </c>
    </row>
    <row r="19" spans="1:31" ht="12.75" customHeight="1">
      <c r="A19" s="7">
        <v>2016</v>
      </c>
      <c r="B19" s="239">
        <v>4.714739340736215</v>
      </c>
      <c r="C19" s="239">
        <v>3.6840307432512676</v>
      </c>
      <c r="D19" s="239">
        <v>10.533054953261376</v>
      </c>
      <c r="E19" s="239">
        <v>8.2871523642455642</v>
      </c>
      <c r="F19" s="239">
        <v>5.0434097369210491</v>
      </c>
      <c r="G19" s="239">
        <v>1.7845248439749768</v>
      </c>
      <c r="H19" s="239">
        <v>77.010654129273462</v>
      </c>
      <c r="I19" s="239">
        <v>85.087827546814566</v>
      </c>
      <c r="J19" s="239">
        <v>2.6981418398084935</v>
      </c>
      <c r="K19" s="239">
        <v>1.1564645017142077</v>
      </c>
    </row>
    <row r="20" spans="1:31" s="42" customFormat="1" ht="6" customHeight="1">
      <c r="A20" s="274" t="s">
        <v>40</v>
      </c>
      <c r="B20" s="677"/>
      <c r="C20" s="677"/>
      <c r="D20" s="677"/>
      <c r="E20" s="677"/>
      <c r="F20" s="677"/>
      <c r="G20" s="677"/>
      <c r="H20" s="677"/>
      <c r="I20" s="677"/>
      <c r="J20" s="677"/>
      <c r="K20" s="677"/>
      <c r="L20" s="20"/>
      <c r="M20" s="20"/>
      <c r="N20" s="20"/>
      <c r="O20" s="20"/>
      <c r="P20" s="20"/>
      <c r="Q20" s="20"/>
      <c r="R20" s="20"/>
      <c r="S20" s="20"/>
    </row>
    <row r="21" spans="1:31" s="92" customFormat="1" ht="12.75" customHeight="1">
      <c r="A21" s="823" t="s">
        <v>361</v>
      </c>
      <c r="B21" s="769"/>
      <c r="C21" s="769"/>
      <c r="D21" s="769"/>
      <c r="E21" s="769"/>
      <c r="F21" s="769"/>
      <c r="G21" s="769"/>
      <c r="H21" s="769"/>
      <c r="I21" s="769"/>
      <c r="J21" s="769"/>
      <c r="K21" s="769"/>
      <c r="L21" s="673"/>
      <c r="M21" s="673"/>
      <c r="N21" s="673"/>
      <c r="O21" s="673"/>
      <c r="P21" s="673"/>
      <c r="Q21" s="673"/>
      <c r="R21" s="673"/>
      <c r="S21" s="673"/>
      <c r="T21" s="673"/>
      <c r="U21" s="673"/>
      <c r="V21" s="673"/>
      <c r="W21" s="673"/>
      <c r="X21" s="673"/>
      <c r="Y21" s="673"/>
      <c r="Z21" s="673"/>
      <c r="AA21" s="673"/>
      <c r="AB21" s="673"/>
      <c r="AC21" s="673"/>
      <c r="AD21" s="673"/>
      <c r="AE21" s="673"/>
    </row>
    <row r="22" spans="1:31" s="92" customFormat="1" ht="6" customHeight="1">
      <c r="A22" s="673"/>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row>
    <row r="23" spans="1:31" ht="12.75" customHeight="1">
      <c r="A23" s="801" t="s">
        <v>200</v>
      </c>
      <c r="B23" s="801"/>
      <c r="C23" s="801"/>
      <c r="D23" s="801"/>
      <c r="E23" s="801"/>
      <c r="F23" s="801"/>
      <c r="G23" s="801"/>
      <c r="H23" s="801"/>
      <c r="I23" s="801"/>
      <c r="J23" s="869"/>
      <c r="K23" s="869"/>
    </row>
    <row r="24" spans="1:31">
      <c r="B24" s="693"/>
      <c r="C24" s="693"/>
      <c r="D24" s="694"/>
    </row>
    <row r="25" spans="1:31">
      <c r="B25" s="693"/>
      <c r="C25" s="693"/>
      <c r="D25" s="694"/>
    </row>
    <row r="26" spans="1:31">
      <c r="B26" s="693"/>
      <c r="C26" s="693"/>
      <c r="D26" s="694"/>
    </row>
    <row r="27" spans="1:31">
      <c r="B27" s="693"/>
      <c r="C27" s="693"/>
      <c r="D27" s="694"/>
    </row>
    <row r="31" spans="1:31">
      <c r="L31" s="239"/>
      <c r="M31" s="239"/>
      <c r="N31" s="239"/>
      <c r="O31" s="239"/>
    </row>
    <row r="32" spans="1:31">
      <c r="L32" s="239"/>
      <c r="M32" s="239"/>
      <c r="N32" s="239"/>
      <c r="O32" s="239"/>
    </row>
  </sheetData>
  <mergeCells count="9">
    <mergeCell ref="A21:K21"/>
    <mergeCell ref="A23:K23"/>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6"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K47"/>
  <sheetViews>
    <sheetView workbookViewId="0">
      <pane ySplit="4" topLeftCell="A5" activePane="bottomLeft" state="frozen"/>
      <selection activeCell="N52" sqref="N52"/>
      <selection pane="bottomLeft" activeCell="AO28" sqref="AO28"/>
    </sheetView>
  </sheetViews>
  <sheetFormatPr defaultColWidth="8.85546875" defaultRowHeight="12.75"/>
  <cols>
    <col min="1" max="1" width="6.7109375" style="20" customWidth="1"/>
    <col min="2" max="33" width="4.7109375" style="20" customWidth="1"/>
    <col min="34" max="40" width="8.7109375" style="20" customWidth="1"/>
    <col min="41" max="16384" width="8.85546875" style="20"/>
  </cols>
  <sheetData>
    <row r="1" spans="1:36" ht="30" customHeight="1">
      <c r="A1" s="675"/>
      <c r="B1" s="668"/>
      <c r="C1" s="668"/>
      <c r="D1" s="668"/>
      <c r="E1" s="668"/>
      <c r="F1" s="668"/>
      <c r="G1" s="668"/>
      <c r="H1" s="668"/>
      <c r="I1" s="668"/>
      <c r="J1" s="668"/>
      <c r="K1" s="774" t="s">
        <v>354</v>
      </c>
      <c r="L1" s="775"/>
      <c r="M1" s="775"/>
      <c r="N1" s="817"/>
      <c r="O1" s="817"/>
      <c r="P1" s="668"/>
      <c r="Q1" s="668"/>
      <c r="R1" s="668"/>
      <c r="S1" s="668"/>
    </row>
    <row r="2" spans="1:36" s="679" customFormat="1" ht="15" customHeight="1">
      <c r="A2" s="784" t="s">
        <v>498</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row>
    <row r="3" spans="1:36" s="676" customFormat="1" ht="42.95" customHeight="1">
      <c r="A3" s="671"/>
      <c r="B3" s="779" t="s">
        <v>185</v>
      </c>
      <c r="C3" s="779"/>
      <c r="D3" s="779" t="s">
        <v>45</v>
      </c>
      <c r="E3" s="779"/>
      <c r="F3" s="779" t="s">
        <v>46</v>
      </c>
      <c r="G3" s="779"/>
      <c r="H3" s="779" t="s">
        <v>229</v>
      </c>
      <c r="I3" s="779"/>
      <c r="J3" s="779" t="s">
        <v>73</v>
      </c>
      <c r="K3" s="779"/>
      <c r="L3" s="779" t="s">
        <v>164</v>
      </c>
      <c r="M3" s="779"/>
      <c r="N3" s="779" t="s">
        <v>47</v>
      </c>
      <c r="O3" s="779"/>
      <c r="P3" s="779" t="s">
        <v>48</v>
      </c>
      <c r="Q3" s="779"/>
      <c r="R3" s="779" t="s">
        <v>279</v>
      </c>
      <c r="S3" s="779"/>
      <c r="T3" s="779" t="s">
        <v>572</v>
      </c>
      <c r="U3" s="779"/>
      <c r="V3" s="860" t="s">
        <v>567</v>
      </c>
      <c r="W3" s="860"/>
      <c r="X3" s="860" t="s">
        <v>568</v>
      </c>
      <c r="Y3" s="860"/>
      <c r="Z3" s="779" t="s">
        <v>51</v>
      </c>
      <c r="AA3" s="779"/>
      <c r="AB3" s="779" t="s">
        <v>52</v>
      </c>
      <c r="AC3" s="779"/>
      <c r="AD3" s="779" t="s">
        <v>44</v>
      </c>
      <c r="AE3" s="779"/>
      <c r="AF3" s="779" t="s">
        <v>569</v>
      </c>
      <c r="AG3" s="779"/>
    </row>
    <row r="4" spans="1:36" s="676" customFormat="1" ht="15" customHeight="1">
      <c r="A4" s="671" t="s">
        <v>40</v>
      </c>
      <c r="B4" s="666" t="s">
        <v>186</v>
      </c>
      <c r="C4" s="666" t="s">
        <v>187</v>
      </c>
      <c r="D4" s="666" t="s">
        <v>186</v>
      </c>
      <c r="E4" s="666" t="s">
        <v>187</v>
      </c>
      <c r="F4" s="666" t="s">
        <v>186</v>
      </c>
      <c r="G4" s="666" t="s">
        <v>187</v>
      </c>
      <c r="H4" s="666" t="s">
        <v>186</v>
      </c>
      <c r="I4" s="666" t="s">
        <v>187</v>
      </c>
      <c r="J4" s="666" t="s">
        <v>186</v>
      </c>
      <c r="K4" s="666" t="s">
        <v>187</v>
      </c>
      <c r="L4" s="666" t="s">
        <v>186</v>
      </c>
      <c r="M4" s="666" t="s">
        <v>187</v>
      </c>
      <c r="N4" s="666" t="s">
        <v>186</v>
      </c>
      <c r="O4" s="666" t="s">
        <v>187</v>
      </c>
      <c r="P4" s="666" t="s">
        <v>186</v>
      </c>
      <c r="Q4" s="666" t="s">
        <v>187</v>
      </c>
      <c r="R4" s="666" t="s">
        <v>186</v>
      </c>
      <c r="S4" s="666" t="s">
        <v>187</v>
      </c>
      <c r="T4" s="666" t="s">
        <v>186</v>
      </c>
      <c r="U4" s="666" t="s">
        <v>187</v>
      </c>
      <c r="V4" s="666" t="s">
        <v>186</v>
      </c>
      <c r="W4" s="666" t="s">
        <v>187</v>
      </c>
      <c r="X4" s="666" t="s">
        <v>186</v>
      </c>
      <c r="Y4" s="666" t="s">
        <v>187</v>
      </c>
      <c r="Z4" s="666" t="s">
        <v>186</v>
      </c>
      <c r="AA4" s="666" t="s">
        <v>187</v>
      </c>
      <c r="AB4" s="666" t="s">
        <v>186</v>
      </c>
      <c r="AC4" s="666" t="s">
        <v>187</v>
      </c>
      <c r="AD4" s="666" t="s">
        <v>186</v>
      </c>
      <c r="AE4" s="666" t="s">
        <v>187</v>
      </c>
      <c r="AF4" s="666" t="s">
        <v>186</v>
      </c>
      <c r="AG4" s="666" t="s">
        <v>187</v>
      </c>
    </row>
    <row r="5" spans="1:36" ht="6" customHeight="1">
      <c r="A5" s="297"/>
      <c r="B5" s="328"/>
      <c r="C5" s="328"/>
      <c r="D5" s="322"/>
      <c r="E5" s="322"/>
      <c r="F5" s="322"/>
      <c r="G5" s="322"/>
      <c r="H5" s="327"/>
      <c r="I5" s="327"/>
      <c r="J5" s="322"/>
      <c r="K5" s="322"/>
      <c r="L5" s="328"/>
      <c r="M5" s="328"/>
      <c r="N5" s="322"/>
      <c r="O5" s="322"/>
      <c r="P5" s="322"/>
      <c r="Q5" s="322"/>
      <c r="R5" s="322"/>
      <c r="S5" s="322"/>
      <c r="T5" s="322"/>
      <c r="U5" s="322"/>
      <c r="V5" s="327"/>
      <c r="W5" s="327"/>
      <c r="X5" s="327"/>
      <c r="Y5" s="327"/>
      <c r="Z5" s="322"/>
      <c r="AA5" s="322"/>
      <c r="AB5" s="322"/>
      <c r="AC5" s="322"/>
      <c r="AD5" s="322"/>
      <c r="AE5" s="322"/>
      <c r="AF5" s="322"/>
      <c r="AG5" s="322"/>
    </row>
    <row r="6" spans="1:36" ht="12.75" customHeight="1">
      <c r="A6" s="675">
        <v>1989</v>
      </c>
      <c r="B6" s="96">
        <v>2.6957399590883853</v>
      </c>
      <c r="C6" s="96">
        <v>2.2016901121850623</v>
      </c>
      <c r="D6" s="96">
        <v>1.9013613710680284</v>
      </c>
      <c r="E6" s="96">
        <v>2.0584548978454009</v>
      </c>
      <c r="F6" s="96">
        <v>1.2758128920916412</v>
      </c>
      <c r="G6" s="96">
        <v>0.66310252467239095</v>
      </c>
      <c r="H6" s="97" t="s">
        <v>38</v>
      </c>
      <c r="I6" s="97" t="s">
        <v>38</v>
      </c>
      <c r="J6" s="96">
        <v>0.21096815118519679</v>
      </c>
      <c r="K6" s="96">
        <v>0.27218240547814493</v>
      </c>
      <c r="L6" s="96">
        <v>6.8648325844653149E-2</v>
      </c>
      <c r="M6" s="96">
        <v>3.9061387964040947E-2</v>
      </c>
      <c r="N6" s="97" t="s">
        <v>38</v>
      </c>
      <c r="O6" s="97" t="s">
        <v>38</v>
      </c>
      <c r="P6" s="97" t="s">
        <v>38</v>
      </c>
      <c r="Q6" s="97" t="s">
        <v>38</v>
      </c>
      <c r="R6" s="95">
        <v>4.1943924370374266E-2</v>
      </c>
      <c r="S6" s="95">
        <v>7.8122775928081895E-2</v>
      </c>
      <c r="T6" s="95">
        <v>9.5182725376548649E-2</v>
      </c>
      <c r="U6" s="95">
        <v>7.1306212143106312E-2</v>
      </c>
      <c r="V6" s="97" t="s">
        <v>38</v>
      </c>
      <c r="W6" s="97" t="s">
        <v>38</v>
      </c>
      <c r="X6" s="97" t="s">
        <v>38</v>
      </c>
      <c r="Y6" s="97" t="s">
        <v>38</v>
      </c>
      <c r="Z6" s="97" t="s">
        <v>38</v>
      </c>
      <c r="AA6" s="97" t="s">
        <v>38</v>
      </c>
      <c r="AB6" s="97" t="s">
        <v>38</v>
      </c>
      <c r="AC6" s="97" t="s">
        <v>38</v>
      </c>
      <c r="AD6" s="95">
        <v>0.37658336186237601</v>
      </c>
      <c r="AE6" s="95">
        <v>0.25071633237822299</v>
      </c>
      <c r="AF6" s="95">
        <v>0.32193180585058501</v>
      </c>
      <c r="AG6" s="95">
        <v>0.34094862986948521</v>
      </c>
      <c r="AI6" s="28"/>
      <c r="AJ6" s="28"/>
    </row>
    <row r="7" spans="1:36" ht="12.75" customHeight="1">
      <c r="A7" s="675">
        <v>1990</v>
      </c>
      <c r="B7" s="96">
        <v>3.5338415220002828</v>
      </c>
      <c r="C7" s="96">
        <v>3.1210074279537019</v>
      </c>
      <c r="D7" s="96">
        <v>2.8651025864353348</v>
      </c>
      <c r="E7" s="96">
        <v>2.6499413690360645</v>
      </c>
      <c r="F7" s="96">
        <v>1.6223974984389429</v>
      </c>
      <c r="G7" s="96">
        <v>1.2521702823007552</v>
      </c>
      <c r="H7" s="97" t="s">
        <v>38</v>
      </c>
      <c r="I7" s="97" t="s">
        <v>38</v>
      </c>
      <c r="J7" s="96">
        <v>0.47244791650436047</v>
      </c>
      <c r="K7" s="96">
        <v>0.20381153194476345</v>
      </c>
      <c r="L7" s="96">
        <v>0.3693048696046537</v>
      </c>
      <c r="M7" s="96">
        <v>0.13672335117942844</v>
      </c>
      <c r="N7" s="97" t="s">
        <v>38</v>
      </c>
      <c r="O7" s="97" t="s">
        <v>38</v>
      </c>
      <c r="P7" s="97" t="s">
        <v>38</v>
      </c>
      <c r="Q7" s="97" t="s">
        <v>38</v>
      </c>
      <c r="R7" s="95">
        <v>0.70806301475213307</v>
      </c>
      <c r="S7" s="95">
        <v>0.13585078280148682</v>
      </c>
      <c r="T7" s="95">
        <v>0.49793149133311315</v>
      </c>
      <c r="U7" s="95">
        <v>0.13965515721754174</v>
      </c>
      <c r="V7" s="97" t="s">
        <v>38</v>
      </c>
      <c r="W7" s="97" t="s">
        <v>38</v>
      </c>
      <c r="X7" s="97" t="s">
        <v>38</v>
      </c>
      <c r="Y7" s="97" t="s">
        <v>38</v>
      </c>
      <c r="Z7" s="97" t="s">
        <v>38</v>
      </c>
      <c r="AA7" s="97" t="s">
        <v>38</v>
      </c>
      <c r="AB7" s="97" t="s">
        <v>38</v>
      </c>
      <c r="AC7" s="97" t="s">
        <v>38</v>
      </c>
      <c r="AD7" s="95">
        <v>0.62295081967213095</v>
      </c>
      <c r="AE7" s="95">
        <v>0.34423407917383803</v>
      </c>
      <c r="AF7" s="95">
        <v>0.50733755552980142</v>
      </c>
      <c r="AG7" s="95">
        <v>0.13248573768595784</v>
      </c>
      <c r="AI7" s="28"/>
      <c r="AJ7" s="28"/>
    </row>
    <row r="8" spans="1:36" ht="12.75" customHeight="1">
      <c r="A8" s="675">
        <v>1991</v>
      </c>
      <c r="B8" s="96">
        <v>2.8638761074509862</v>
      </c>
      <c r="C8" s="96">
        <v>3.193170043101178</v>
      </c>
      <c r="D8" s="96">
        <v>2.6425650373435956</v>
      </c>
      <c r="E8" s="96">
        <v>3.0567518197741226</v>
      </c>
      <c r="F8" s="96">
        <v>0.743852768871339</v>
      </c>
      <c r="G8" s="96">
        <v>0.8949759511032187</v>
      </c>
      <c r="H8" s="97" t="s">
        <v>38</v>
      </c>
      <c r="I8" s="97" t="s">
        <v>38</v>
      </c>
      <c r="J8" s="96">
        <v>0.12790925777425899</v>
      </c>
      <c r="K8" s="96">
        <v>0.37751805053151477</v>
      </c>
      <c r="L8" s="96">
        <v>3.2134045266478839E-2</v>
      </c>
      <c r="M8" s="96">
        <v>0.10049425014951757</v>
      </c>
      <c r="N8" s="97" t="s">
        <v>38</v>
      </c>
      <c r="O8" s="97" t="s">
        <v>38</v>
      </c>
      <c r="P8" s="97" t="s">
        <v>38</v>
      </c>
      <c r="Q8" s="97" t="s">
        <v>38</v>
      </c>
      <c r="R8" s="95">
        <v>0.16755557540301447</v>
      </c>
      <c r="S8" s="95">
        <v>0.16751351856288837</v>
      </c>
      <c r="T8" s="95">
        <v>6.3473739865183121E-2</v>
      </c>
      <c r="U8" s="95">
        <v>0.10131374976008653</v>
      </c>
      <c r="V8" s="97" t="s">
        <v>38</v>
      </c>
      <c r="W8" s="97" t="s">
        <v>38</v>
      </c>
      <c r="X8" s="97" t="s">
        <v>38</v>
      </c>
      <c r="Y8" s="97" t="s">
        <v>38</v>
      </c>
      <c r="Z8" s="97" t="s">
        <v>38</v>
      </c>
      <c r="AA8" s="97" t="s">
        <v>38</v>
      </c>
      <c r="AB8" s="97" t="s">
        <v>38</v>
      </c>
      <c r="AC8" s="97" t="s">
        <v>38</v>
      </c>
      <c r="AD8" s="95">
        <v>0.26684456304202803</v>
      </c>
      <c r="AE8" s="95">
        <v>0.52319497732821796</v>
      </c>
      <c r="AF8" s="95">
        <v>0.29614427709158792</v>
      </c>
      <c r="AG8" s="95">
        <v>0.13080901291560604</v>
      </c>
      <c r="AI8" s="28"/>
      <c r="AJ8" s="28"/>
    </row>
    <row r="9" spans="1:36" ht="12.75" customHeight="1">
      <c r="A9" s="675">
        <v>1992</v>
      </c>
      <c r="B9" s="96">
        <v>4.0068892707568704</v>
      </c>
      <c r="C9" s="96">
        <v>3.0341075442249581</v>
      </c>
      <c r="D9" s="96">
        <v>3.5445714554731405</v>
      </c>
      <c r="E9" s="96">
        <v>2.7502903769735516</v>
      </c>
      <c r="F9" s="96">
        <v>1.3286328192184034</v>
      </c>
      <c r="G9" s="96">
        <v>1.1362841299207189</v>
      </c>
      <c r="H9" s="97" t="s">
        <v>38</v>
      </c>
      <c r="I9" s="97" t="s">
        <v>38</v>
      </c>
      <c r="J9" s="96">
        <v>0.26463670793897442</v>
      </c>
      <c r="K9" s="96">
        <v>0.28173381478506676</v>
      </c>
      <c r="L9" s="96">
        <v>0.13803828226114861</v>
      </c>
      <c r="M9" s="96">
        <v>6.865664374571305E-2</v>
      </c>
      <c r="N9" s="97" t="s">
        <v>38</v>
      </c>
      <c r="O9" s="97" t="s">
        <v>38</v>
      </c>
      <c r="P9" s="97" t="s">
        <v>38</v>
      </c>
      <c r="Q9" s="97" t="s">
        <v>38</v>
      </c>
      <c r="R9" s="95">
        <v>0.30673819337945535</v>
      </c>
      <c r="S9" s="95">
        <v>0.14105779169336796</v>
      </c>
      <c r="T9" s="95">
        <v>0.30230691402061821</v>
      </c>
      <c r="U9" s="95" t="s">
        <v>278</v>
      </c>
      <c r="V9" s="97" t="s">
        <v>38</v>
      </c>
      <c r="W9" s="97" t="s">
        <v>38</v>
      </c>
      <c r="X9" s="97" t="s">
        <v>38</v>
      </c>
      <c r="Y9" s="97" t="s">
        <v>38</v>
      </c>
      <c r="Z9" s="97" t="s">
        <v>38</v>
      </c>
      <c r="AA9" s="97" t="s">
        <v>38</v>
      </c>
      <c r="AB9" s="97" t="s">
        <v>38</v>
      </c>
      <c r="AC9" s="97" t="s">
        <v>38</v>
      </c>
      <c r="AD9" s="95">
        <v>0.16716817118020699</v>
      </c>
      <c r="AE9" s="95">
        <v>0.52854122621564503</v>
      </c>
      <c r="AF9" s="95">
        <v>0.16634065062332268</v>
      </c>
      <c r="AG9" s="95">
        <v>0.13924098882180269</v>
      </c>
      <c r="AI9" s="28"/>
      <c r="AJ9" s="28"/>
    </row>
    <row r="10" spans="1:36" ht="12.75" customHeight="1">
      <c r="A10" s="675">
        <v>1993</v>
      </c>
      <c r="B10" s="96">
        <v>4.2998170567390428</v>
      </c>
      <c r="C10" s="96">
        <v>3.9224790921576504</v>
      </c>
      <c r="D10" s="96">
        <v>3.8811522790335102</v>
      </c>
      <c r="E10" s="96">
        <v>3.4331402490939902</v>
      </c>
      <c r="F10" s="96">
        <v>1.5544130824247602</v>
      </c>
      <c r="G10" s="96">
        <v>1.4518332340929041</v>
      </c>
      <c r="H10" s="97" t="s">
        <v>38</v>
      </c>
      <c r="I10" s="97" t="s">
        <v>38</v>
      </c>
      <c r="J10" s="96">
        <v>0.39671953528627923</v>
      </c>
      <c r="K10" s="96">
        <v>0.38480404714481226</v>
      </c>
      <c r="L10" s="96">
        <v>0.37167957511259475</v>
      </c>
      <c r="M10" s="96">
        <v>3.5324760288404942E-2</v>
      </c>
      <c r="N10" s="97" t="s">
        <v>38</v>
      </c>
      <c r="O10" s="97" t="s">
        <v>38</v>
      </c>
      <c r="P10" s="97" t="s">
        <v>38</v>
      </c>
      <c r="Q10" s="97" t="s">
        <v>38</v>
      </c>
      <c r="R10" s="95">
        <v>0.46982316538281754</v>
      </c>
      <c r="S10" s="95">
        <v>0.17127095440264456</v>
      </c>
      <c r="T10" s="95">
        <v>0.53503888790445897</v>
      </c>
      <c r="U10" s="95">
        <v>0.31230358396784669</v>
      </c>
      <c r="V10" s="97" t="s">
        <v>38</v>
      </c>
      <c r="W10" s="97" t="s">
        <v>38</v>
      </c>
      <c r="X10" s="97" t="s">
        <v>38</v>
      </c>
      <c r="Y10" s="97" t="s">
        <v>38</v>
      </c>
      <c r="Z10" s="95">
        <v>0.50456273943862606</v>
      </c>
      <c r="AA10" s="95">
        <v>0.39036989159353447</v>
      </c>
      <c r="AB10" s="97" t="s">
        <v>38</v>
      </c>
      <c r="AC10" s="97" t="s">
        <v>38</v>
      </c>
      <c r="AD10" s="95">
        <v>0.49407114624505899</v>
      </c>
      <c r="AE10" s="95">
        <v>0.488315312173003</v>
      </c>
      <c r="AF10" s="95">
        <v>0.43077001737528892</v>
      </c>
      <c r="AG10" s="95">
        <v>0.52311551502432319</v>
      </c>
      <c r="AI10" s="28"/>
      <c r="AJ10" s="28"/>
    </row>
    <row r="11" spans="1:36" ht="12.75" customHeight="1">
      <c r="A11" s="675">
        <v>1994</v>
      </c>
      <c r="B11" s="96">
        <v>4.3242547564827722</v>
      </c>
      <c r="C11" s="96">
        <v>3.944950775093329</v>
      </c>
      <c r="D11" s="96">
        <v>3.1538584408517756</v>
      </c>
      <c r="E11" s="96">
        <v>3.2923276577290843</v>
      </c>
      <c r="F11" s="96">
        <v>2.4529330675518413</v>
      </c>
      <c r="G11" s="96">
        <v>1.8206287393566258</v>
      </c>
      <c r="H11" s="97" t="s">
        <v>38</v>
      </c>
      <c r="I11" s="97" t="s">
        <v>38</v>
      </c>
      <c r="J11" s="96">
        <v>0.63142894607056987</v>
      </c>
      <c r="K11" s="96">
        <v>0.48042284311149142</v>
      </c>
      <c r="L11" s="96">
        <v>0.34531571779756021</v>
      </c>
      <c r="M11" s="96">
        <v>0.20321221529323646</v>
      </c>
      <c r="N11" s="95">
        <v>0.27545057901447817</v>
      </c>
      <c r="O11" s="95">
        <v>0.20321221529323646</v>
      </c>
      <c r="P11" s="95">
        <v>0.13942614133542353</v>
      </c>
      <c r="Q11" s="95">
        <v>3.5772089620693705E-2</v>
      </c>
      <c r="R11" s="95">
        <v>0.48612331177643037</v>
      </c>
      <c r="S11" s="95">
        <v>0.40509770735958855</v>
      </c>
      <c r="T11" s="95">
        <v>0.52066598774665118</v>
      </c>
      <c r="U11" s="95">
        <v>0.58276976527093105</v>
      </c>
      <c r="V11" s="97" t="s">
        <v>38</v>
      </c>
      <c r="W11" s="97" t="s">
        <v>38</v>
      </c>
      <c r="X11" s="97" t="s">
        <v>38</v>
      </c>
      <c r="Y11" s="97" t="s">
        <v>38</v>
      </c>
      <c r="Z11" s="95">
        <v>0.3449925613206255</v>
      </c>
      <c r="AA11" s="95">
        <v>0.33777308308063803</v>
      </c>
      <c r="AB11" s="97" t="s">
        <v>38</v>
      </c>
      <c r="AC11" s="97" t="s">
        <v>38</v>
      </c>
      <c r="AD11" s="95">
        <v>0.46775810223855702</v>
      </c>
      <c r="AE11" s="95">
        <v>0.38542396636299903</v>
      </c>
      <c r="AF11" s="95">
        <v>0.62207066371862463</v>
      </c>
      <c r="AG11" s="95">
        <v>0.54750418082118346</v>
      </c>
      <c r="AI11" s="28"/>
      <c r="AJ11" s="28"/>
    </row>
    <row r="12" spans="1:36" ht="12.75" customHeight="1">
      <c r="A12" s="675">
        <v>1995</v>
      </c>
      <c r="B12" s="96">
        <v>5.7430252178362364</v>
      </c>
      <c r="C12" s="96">
        <v>4.6957215521150353</v>
      </c>
      <c r="D12" s="96">
        <v>4.3407100873669888</v>
      </c>
      <c r="E12" s="96">
        <v>3.6705310689267181</v>
      </c>
      <c r="F12" s="96">
        <v>3.2597303944801377</v>
      </c>
      <c r="G12" s="96">
        <v>2.4621913865042586</v>
      </c>
      <c r="H12" s="97" t="s">
        <v>38</v>
      </c>
      <c r="I12" s="97" t="s">
        <v>38</v>
      </c>
      <c r="J12" s="96">
        <v>0.25999076639500307</v>
      </c>
      <c r="K12" s="96">
        <v>0.6305687315327958</v>
      </c>
      <c r="L12" s="96">
        <v>0.22522626523991049</v>
      </c>
      <c r="M12" s="96">
        <v>0.33519696903617613</v>
      </c>
      <c r="N12" s="95">
        <v>0.19995052846130415</v>
      </c>
      <c r="O12" s="95">
        <v>0.28208280830756149</v>
      </c>
      <c r="P12" s="95">
        <v>5.055147355721272E-2</v>
      </c>
      <c r="Q12" s="95">
        <v>0.11468469461215912</v>
      </c>
      <c r="R12" s="95">
        <v>0.41320359407655732</v>
      </c>
      <c r="S12" s="95">
        <v>0.34373606488697056</v>
      </c>
      <c r="T12" s="95">
        <v>0.46169422819726236</v>
      </c>
      <c r="U12" s="95">
        <v>0.40153224950772742</v>
      </c>
      <c r="V12" s="97" t="s">
        <v>38</v>
      </c>
      <c r="W12" s="97" t="s">
        <v>38</v>
      </c>
      <c r="X12" s="97" t="s">
        <v>38</v>
      </c>
      <c r="Y12" s="97" t="s">
        <v>38</v>
      </c>
      <c r="Z12" s="95">
        <v>0.46267365554979473</v>
      </c>
      <c r="AA12" s="95">
        <v>0.3487268645632568</v>
      </c>
      <c r="AB12" s="97" t="s">
        <v>38</v>
      </c>
      <c r="AC12" s="97" t="s">
        <v>38</v>
      </c>
      <c r="AD12" s="95">
        <v>0.94604064470918003</v>
      </c>
      <c r="AE12" s="95">
        <v>0.69801616458486404</v>
      </c>
      <c r="AF12" s="95">
        <v>0.53494563166832054</v>
      </c>
      <c r="AG12" s="95">
        <v>0.45841678386636914</v>
      </c>
      <c r="AI12" s="28"/>
      <c r="AJ12" s="28"/>
    </row>
    <row r="13" spans="1:36" ht="12.75" customHeight="1">
      <c r="A13" s="675">
        <v>1996</v>
      </c>
      <c r="B13" s="96">
        <v>7.5538118407397752</v>
      </c>
      <c r="C13" s="96">
        <v>5.7095835896558134</v>
      </c>
      <c r="D13" s="96">
        <v>5.6292923844715759</v>
      </c>
      <c r="E13" s="96">
        <v>4.7601326031132052</v>
      </c>
      <c r="F13" s="96">
        <v>4.8438120184908184</v>
      </c>
      <c r="G13" s="96">
        <v>2.986352459928709</v>
      </c>
      <c r="H13" s="97" t="s">
        <v>38</v>
      </c>
      <c r="I13" s="97" t="s">
        <v>38</v>
      </c>
      <c r="J13" s="96">
        <v>0.73592873086576771</v>
      </c>
      <c r="K13" s="96">
        <v>0.61320931026250713</v>
      </c>
      <c r="L13" s="96">
        <v>0.46692685328231598</v>
      </c>
      <c r="M13" s="96">
        <v>0.3463640671625533</v>
      </c>
      <c r="N13" s="95">
        <v>0.28121310377977432</v>
      </c>
      <c r="O13" s="95">
        <v>0.19719916724887521</v>
      </c>
      <c r="P13" s="95">
        <v>0.22635127572552508</v>
      </c>
      <c r="Q13" s="95">
        <v>0.19363003002855081</v>
      </c>
      <c r="R13" s="95">
        <v>0.56507355507197832</v>
      </c>
      <c r="S13" s="95">
        <v>0.40526186140458265</v>
      </c>
      <c r="T13" s="95">
        <v>0.85277437717422633</v>
      </c>
      <c r="U13" s="95">
        <v>0.45159311878904679</v>
      </c>
      <c r="V13" s="97" t="s">
        <v>38</v>
      </c>
      <c r="W13" s="97" t="s">
        <v>38</v>
      </c>
      <c r="X13" s="97" t="s">
        <v>38</v>
      </c>
      <c r="Y13" s="97" t="s">
        <v>38</v>
      </c>
      <c r="Z13" s="95">
        <v>0.65875737762151032</v>
      </c>
      <c r="AA13" s="95">
        <v>0.41267189505793339</v>
      </c>
      <c r="AB13" s="97" t="s">
        <v>38</v>
      </c>
      <c r="AC13" s="97" t="s">
        <v>38</v>
      </c>
      <c r="AD13" s="95">
        <v>0.68093385214007796</v>
      </c>
      <c r="AE13" s="95">
        <v>0.57980900409276903</v>
      </c>
      <c r="AF13" s="95">
        <v>1.5220344351927471</v>
      </c>
      <c r="AG13" s="95">
        <v>0.6774619454848213</v>
      </c>
      <c r="AI13" s="28"/>
      <c r="AJ13" s="28"/>
    </row>
    <row r="14" spans="1:36" ht="12.75" customHeight="1">
      <c r="A14" s="675">
        <v>1997</v>
      </c>
      <c r="B14" s="96">
        <v>8.1196591551170147</v>
      </c>
      <c r="C14" s="96">
        <v>6.0464365425238764</v>
      </c>
      <c r="D14" s="96">
        <v>6.7196485829048829</v>
      </c>
      <c r="E14" s="96">
        <v>5.0005441312468992</v>
      </c>
      <c r="F14" s="96">
        <v>5.0904609887684078</v>
      </c>
      <c r="G14" s="96">
        <v>3.3309274396129913</v>
      </c>
      <c r="H14" s="97" t="s">
        <v>38</v>
      </c>
      <c r="I14" s="97" t="s">
        <v>38</v>
      </c>
      <c r="J14" s="96">
        <v>1.1592281372617304</v>
      </c>
      <c r="K14" s="96">
        <v>0.72020454820435709</v>
      </c>
      <c r="L14" s="96">
        <v>0.82638602728152044</v>
      </c>
      <c r="M14" s="96">
        <v>0.20885655572796058</v>
      </c>
      <c r="N14" s="95">
        <v>0.70005849758043637</v>
      </c>
      <c r="O14" s="95">
        <v>0.12951266691458596</v>
      </c>
      <c r="P14" s="95">
        <v>0.1783689196629793</v>
      </c>
      <c r="Q14" s="95">
        <v>7.9343888813374605E-2</v>
      </c>
      <c r="R14" s="95">
        <v>0.71370342133505238</v>
      </c>
      <c r="S14" s="95">
        <v>0.28976135569293071</v>
      </c>
      <c r="T14" s="95">
        <v>0.7445419518372397</v>
      </c>
      <c r="U14" s="95">
        <v>0.39840723248390403</v>
      </c>
      <c r="V14" s="97" t="s">
        <v>38</v>
      </c>
      <c r="W14" s="97" t="s">
        <v>38</v>
      </c>
      <c r="X14" s="97" t="s">
        <v>38</v>
      </c>
      <c r="Y14" s="97" t="s">
        <v>38</v>
      </c>
      <c r="Z14" s="95">
        <v>1.0175470160335669</v>
      </c>
      <c r="AA14" s="95">
        <v>0.6468523010580004</v>
      </c>
      <c r="AB14" s="97" t="s">
        <v>38</v>
      </c>
      <c r="AC14" s="97" t="s">
        <v>38</v>
      </c>
      <c r="AD14" s="95">
        <v>0.96551724137931005</v>
      </c>
      <c r="AE14" s="95">
        <v>1.1896178803172299</v>
      </c>
      <c r="AF14" s="95">
        <v>0.81093200397715248</v>
      </c>
      <c r="AG14" s="95">
        <v>0.57303658474290653</v>
      </c>
      <c r="AI14" s="28"/>
      <c r="AJ14" s="28"/>
    </row>
    <row r="15" spans="1:36" ht="12.75" customHeight="1">
      <c r="A15" s="675">
        <v>1998</v>
      </c>
      <c r="B15" s="96">
        <v>8.7063381382660516</v>
      </c>
      <c r="C15" s="96">
        <v>5.0565190236305897</v>
      </c>
      <c r="D15" s="96">
        <v>6.2753842558683086</v>
      </c>
      <c r="E15" s="96">
        <v>4.2836946927169617</v>
      </c>
      <c r="F15" s="96">
        <v>6.0438865311234906</v>
      </c>
      <c r="G15" s="96">
        <v>2.9623197588462769</v>
      </c>
      <c r="H15" s="97" t="s">
        <v>38</v>
      </c>
      <c r="I15" s="97" t="s">
        <v>38</v>
      </c>
      <c r="J15" s="96">
        <v>0.996257585999207</v>
      </c>
      <c r="K15" s="96">
        <v>0.61086212763073633</v>
      </c>
      <c r="L15" s="96">
        <v>0.52238212936428163</v>
      </c>
      <c r="M15" s="96">
        <v>0.35261296327936953</v>
      </c>
      <c r="N15" s="95">
        <v>0.49717119180760205</v>
      </c>
      <c r="O15" s="95">
        <v>0.35261296327936953</v>
      </c>
      <c r="P15" s="95">
        <v>0.12528277647298988</v>
      </c>
      <c r="Q15" s="95" t="s">
        <v>278</v>
      </c>
      <c r="R15" s="95">
        <v>0.48083735242960324</v>
      </c>
      <c r="S15" s="95">
        <v>0.2128874684804852</v>
      </c>
      <c r="T15" s="95">
        <v>1.2623753126567239</v>
      </c>
      <c r="U15" s="95">
        <v>0.44227397094837972</v>
      </c>
      <c r="V15" s="97" t="s">
        <v>38</v>
      </c>
      <c r="W15" s="97" t="s">
        <v>38</v>
      </c>
      <c r="X15" s="97" t="s">
        <v>38</v>
      </c>
      <c r="Y15" s="97" t="s">
        <v>38</v>
      </c>
      <c r="Z15" s="95">
        <v>1.0347324584255213</v>
      </c>
      <c r="AA15" s="95">
        <v>0.46533559695775262</v>
      </c>
      <c r="AB15" s="97" t="s">
        <v>38</v>
      </c>
      <c r="AC15" s="97" t="s">
        <v>38</v>
      </c>
      <c r="AD15" s="95">
        <v>1.5714285714285701</v>
      </c>
      <c r="AE15" s="95">
        <v>0.795153351003408</v>
      </c>
      <c r="AF15" s="95">
        <v>1.9465166018669235</v>
      </c>
      <c r="AG15" s="95">
        <v>0.70945897337231445</v>
      </c>
      <c r="AI15" s="28"/>
      <c r="AJ15" s="28"/>
    </row>
    <row r="16" spans="1:36" ht="12.75" customHeight="1">
      <c r="A16" s="675">
        <v>1999</v>
      </c>
      <c r="B16" s="96">
        <v>8.502170599788629</v>
      </c>
      <c r="C16" s="96">
        <v>6.4729990364111947</v>
      </c>
      <c r="D16" s="96">
        <v>6.8560240953077445</v>
      </c>
      <c r="E16" s="96">
        <v>5.4663944754127192</v>
      </c>
      <c r="F16" s="96">
        <v>5.4952043800760153</v>
      </c>
      <c r="G16" s="96">
        <v>3.4512667496172815</v>
      </c>
      <c r="H16" s="97" t="s">
        <v>38</v>
      </c>
      <c r="I16" s="97" t="s">
        <v>38</v>
      </c>
      <c r="J16" s="96">
        <v>0.89945242070846521</v>
      </c>
      <c r="K16" s="96">
        <v>0.94694347967493142</v>
      </c>
      <c r="L16" s="96">
        <v>0.87084945194354968</v>
      </c>
      <c r="M16" s="96">
        <v>0.60736787660122993</v>
      </c>
      <c r="N16" s="95">
        <v>0.76240349290322695</v>
      </c>
      <c r="O16" s="95">
        <v>0.58550022846230876</v>
      </c>
      <c r="P16" s="95">
        <v>0.15968051367885711</v>
      </c>
      <c r="Q16" s="95">
        <v>0.18129594318249509</v>
      </c>
      <c r="R16" s="95">
        <v>0.58675222770664037</v>
      </c>
      <c r="S16" s="95">
        <v>0.4685117055254478</v>
      </c>
      <c r="T16" s="95">
        <v>1.0890575239016227</v>
      </c>
      <c r="U16" s="95">
        <v>0.8543835959731324</v>
      </c>
      <c r="V16" s="97" t="s">
        <v>38</v>
      </c>
      <c r="W16" s="97" t="s">
        <v>38</v>
      </c>
      <c r="X16" s="97" t="s">
        <v>38</v>
      </c>
      <c r="Y16" s="97" t="s">
        <v>38</v>
      </c>
      <c r="Z16" s="95">
        <v>1.0529515947274222</v>
      </c>
      <c r="AA16" s="95">
        <v>1.0254825004446331</v>
      </c>
      <c r="AB16" s="97" t="s">
        <v>38</v>
      </c>
      <c r="AC16" s="97" t="s">
        <v>38</v>
      </c>
      <c r="AD16" s="95">
        <v>1.72478440194976</v>
      </c>
      <c r="AE16" s="95">
        <v>1.4314115308151101</v>
      </c>
      <c r="AF16" s="95">
        <v>1.0993688393557532</v>
      </c>
      <c r="AG16" s="95">
        <v>0.50400384141369847</v>
      </c>
      <c r="AI16" s="28"/>
      <c r="AJ16" s="28"/>
    </row>
    <row r="17" spans="1:37" ht="12.75" customHeight="1">
      <c r="A17" s="675">
        <v>2000</v>
      </c>
      <c r="B17" s="96">
        <v>7.9226686884003001</v>
      </c>
      <c r="C17" s="96">
        <v>6.4540059347180998</v>
      </c>
      <c r="D17" s="95">
        <v>6.3569909844812171</v>
      </c>
      <c r="E17" s="95">
        <v>5.4373339708736159</v>
      </c>
      <c r="F17" s="95">
        <v>4.8484430825905864</v>
      </c>
      <c r="G17" s="95">
        <v>3.6587582676403678</v>
      </c>
      <c r="H17" s="97" t="s">
        <v>38</v>
      </c>
      <c r="I17" s="97" t="s">
        <v>38</v>
      </c>
      <c r="J17" s="95">
        <v>1.3252284212764178</v>
      </c>
      <c r="K17" s="95">
        <v>1.0032748529872504</v>
      </c>
      <c r="L17" s="96">
        <v>0.72024260803639095</v>
      </c>
      <c r="M17" s="96">
        <v>0.40801186943620199</v>
      </c>
      <c r="N17" s="95">
        <v>0.57690241267460107</v>
      </c>
      <c r="O17" s="95">
        <v>0.34582432857629569</v>
      </c>
      <c r="P17" s="95">
        <v>0.3</v>
      </c>
      <c r="Q17" s="95">
        <v>4.5949643620177366E-2</v>
      </c>
      <c r="R17" s="95">
        <v>0.38271334436494098</v>
      </c>
      <c r="S17" s="95">
        <v>0.3844319538051833</v>
      </c>
      <c r="T17" s="95">
        <v>0.76259569639453684</v>
      </c>
      <c r="U17" s="95">
        <v>0.55298207655625198</v>
      </c>
      <c r="V17" s="97" t="s">
        <v>38</v>
      </c>
      <c r="W17" s="97" t="s">
        <v>38</v>
      </c>
      <c r="X17" s="97" t="s">
        <v>38</v>
      </c>
      <c r="Y17" s="97" t="s">
        <v>38</v>
      </c>
      <c r="Z17" s="95">
        <v>1.1403999132427742</v>
      </c>
      <c r="AA17" s="95">
        <v>0.61142092190608321</v>
      </c>
      <c r="AB17" s="95">
        <v>0.68852318061918738</v>
      </c>
      <c r="AC17" s="95">
        <v>0.67612367182228028</v>
      </c>
      <c r="AD17" s="95">
        <v>0.55217316618027956</v>
      </c>
      <c r="AE17" s="95">
        <v>0.2804202742193071</v>
      </c>
      <c r="AF17" s="95">
        <v>1.9</v>
      </c>
      <c r="AG17" s="95">
        <v>1.1929310009051854</v>
      </c>
      <c r="AI17" s="28"/>
      <c r="AJ17" s="28"/>
    </row>
    <row r="18" spans="1:37" ht="12.75" customHeight="1">
      <c r="A18" s="675">
        <v>2001</v>
      </c>
      <c r="B18" s="96">
        <v>7.8480113636363598</v>
      </c>
      <c r="C18" s="96">
        <v>7.1509220925856196</v>
      </c>
      <c r="D18" s="95">
        <v>6.3180682285811987</v>
      </c>
      <c r="E18" s="95">
        <v>6.0002105036381463</v>
      </c>
      <c r="F18" s="95">
        <v>5.1430865160613095</v>
      </c>
      <c r="G18" s="95">
        <v>4.4036767850140954</v>
      </c>
      <c r="H18" s="97" t="s">
        <v>38</v>
      </c>
      <c r="I18" s="97" t="s">
        <v>38</v>
      </c>
      <c r="J18" s="95">
        <v>1.2324308794518462</v>
      </c>
      <c r="K18" s="95">
        <v>1.0848216322382256</v>
      </c>
      <c r="L18" s="96">
        <v>1.171875</v>
      </c>
      <c r="M18" s="96">
        <v>0.60218291305984195</v>
      </c>
      <c r="N18" s="95">
        <v>0.94971373184763919</v>
      </c>
      <c r="O18" s="95">
        <v>0.52410470214300353</v>
      </c>
      <c r="P18" s="95">
        <v>0.4</v>
      </c>
      <c r="Q18" s="95">
        <v>0.13450596590597283</v>
      </c>
      <c r="R18" s="95">
        <v>0.82745869095843716</v>
      </c>
      <c r="S18" s="95">
        <v>0.74201724086569754</v>
      </c>
      <c r="T18" s="95">
        <v>1.0392836874274398</v>
      </c>
      <c r="U18" s="95">
        <v>0.66928940549777871</v>
      </c>
      <c r="V18" s="97" t="s">
        <v>38</v>
      </c>
      <c r="W18" s="97" t="s">
        <v>38</v>
      </c>
      <c r="X18" s="97" t="s">
        <v>38</v>
      </c>
      <c r="Y18" s="97" t="s">
        <v>38</v>
      </c>
      <c r="Z18" s="95">
        <v>1.392160694431557</v>
      </c>
      <c r="AA18" s="95">
        <v>1.3243738796983433</v>
      </c>
      <c r="AB18" s="95">
        <v>0.82860788855419387</v>
      </c>
      <c r="AC18" s="95">
        <v>0.57788123276555758</v>
      </c>
      <c r="AD18" s="95">
        <v>0.52499262313878103</v>
      </c>
      <c r="AE18" s="95">
        <v>0.61982911298859633</v>
      </c>
      <c r="AF18" s="95">
        <v>1.3</v>
      </c>
      <c r="AG18" s="95">
        <v>0.84669183885887445</v>
      </c>
      <c r="AI18" s="28"/>
      <c r="AJ18" s="28"/>
    </row>
    <row r="19" spans="1:37" ht="12.75" customHeight="1">
      <c r="A19" s="675">
        <v>2002</v>
      </c>
      <c r="B19" s="96">
        <v>7.1834992887624498</v>
      </c>
      <c r="C19" s="96">
        <v>6.2050699962164204</v>
      </c>
      <c r="D19" s="95">
        <v>5.8956668199622495</v>
      </c>
      <c r="E19" s="95">
        <v>5.5032214711133296</v>
      </c>
      <c r="F19" s="95">
        <v>5.0540540931082711</v>
      </c>
      <c r="G19" s="95">
        <v>3.5415104740118148</v>
      </c>
      <c r="H19" s="97" t="s">
        <v>38</v>
      </c>
      <c r="I19" s="97" t="s">
        <v>38</v>
      </c>
      <c r="J19" s="95">
        <v>0.65969416641913636</v>
      </c>
      <c r="K19" s="95">
        <v>0.77684047627867292</v>
      </c>
      <c r="L19" s="96">
        <v>0.60455192034139404</v>
      </c>
      <c r="M19" s="96">
        <v>0.71888006053726805</v>
      </c>
      <c r="N19" s="95">
        <v>0.49831773151814096</v>
      </c>
      <c r="O19" s="95">
        <v>0.45310356061848445</v>
      </c>
      <c r="P19" s="95">
        <v>0.2</v>
      </c>
      <c r="Q19" s="95">
        <v>0.31679891118848019</v>
      </c>
      <c r="R19" s="95">
        <v>0.56903417862496097</v>
      </c>
      <c r="S19" s="95">
        <v>0.54849925521109022</v>
      </c>
      <c r="T19" s="95">
        <v>0.88802530492770815</v>
      </c>
      <c r="U19" s="95">
        <v>0.32454822813761131</v>
      </c>
      <c r="V19" s="97" t="s">
        <v>38</v>
      </c>
      <c r="W19" s="97" t="s">
        <v>38</v>
      </c>
      <c r="X19" s="97" t="s">
        <v>38</v>
      </c>
      <c r="Y19" s="97" t="s">
        <v>38</v>
      </c>
      <c r="Z19" s="95">
        <v>1.5966924433278586</v>
      </c>
      <c r="AA19" s="95">
        <v>1.4594220727471372</v>
      </c>
      <c r="AB19" s="95">
        <v>0.32631731765870825</v>
      </c>
      <c r="AC19" s="95">
        <v>0.25516541946533289</v>
      </c>
      <c r="AD19" s="95">
        <v>0.57939351078853463</v>
      </c>
      <c r="AE19" s="95">
        <v>0.12978243131479783</v>
      </c>
      <c r="AF19" s="95">
        <v>1</v>
      </c>
      <c r="AG19" s="95">
        <v>1.2156338237103503</v>
      </c>
      <c r="AI19" s="28"/>
      <c r="AJ19" s="28"/>
    </row>
    <row r="20" spans="1:37" ht="12.75" customHeight="1">
      <c r="A20" s="675">
        <v>2003</v>
      </c>
      <c r="B20" s="96">
        <v>5.8057312988463003</v>
      </c>
      <c r="C20" s="96">
        <v>5.7819169577027596</v>
      </c>
      <c r="D20" s="95">
        <v>4.3473206527417547</v>
      </c>
      <c r="E20" s="95">
        <v>4.9542155718141494</v>
      </c>
      <c r="F20" s="95">
        <v>3.9804444742283618</v>
      </c>
      <c r="G20" s="95">
        <v>3.0524624630137631</v>
      </c>
      <c r="H20" s="97" t="s">
        <v>38</v>
      </c>
      <c r="I20" s="97" t="s">
        <v>38</v>
      </c>
      <c r="J20" s="95">
        <v>0.38392554028183618</v>
      </c>
      <c r="K20" s="95">
        <v>0.54325412995501576</v>
      </c>
      <c r="L20" s="96">
        <v>0.52102716784518099</v>
      </c>
      <c r="M20" s="96">
        <v>0.46565774155995299</v>
      </c>
      <c r="N20" s="95">
        <v>0.40388853639276995</v>
      </c>
      <c r="O20" s="95">
        <v>0.42444086882325288</v>
      </c>
      <c r="P20" s="95">
        <v>0.2</v>
      </c>
      <c r="Q20" s="95">
        <v>0.1246803547274785</v>
      </c>
      <c r="R20" s="95">
        <v>0.37222237148482951</v>
      </c>
      <c r="S20" s="95">
        <v>0.4496879255802082</v>
      </c>
      <c r="T20" s="95">
        <v>0.53787564896083995</v>
      </c>
      <c r="U20" s="95">
        <v>0.45952871946585377</v>
      </c>
      <c r="V20" s="97" t="s">
        <v>38</v>
      </c>
      <c r="W20" s="97" t="s">
        <v>38</v>
      </c>
      <c r="X20" s="97" t="s">
        <v>38</v>
      </c>
      <c r="Y20" s="97" t="s">
        <v>38</v>
      </c>
      <c r="Z20" s="95">
        <v>1.0760898944347361</v>
      </c>
      <c r="AA20" s="95">
        <v>1.0849345802017836</v>
      </c>
      <c r="AB20" s="95">
        <v>0.37365036233159943</v>
      </c>
      <c r="AC20" s="95">
        <v>0.2309021243498095</v>
      </c>
      <c r="AD20" s="95">
        <v>0.29685816156951961</v>
      </c>
      <c r="AE20" s="95">
        <v>0.24455009719533544</v>
      </c>
      <c r="AF20" s="95">
        <v>1</v>
      </c>
      <c r="AG20" s="95">
        <v>1.1612689723183267</v>
      </c>
      <c r="AI20" s="28"/>
      <c r="AJ20" s="28"/>
    </row>
    <row r="21" spans="1:37" ht="12.75" customHeight="1">
      <c r="A21" s="675">
        <v>2004</v>
      </c>
      <c r="B21" s="96">
        <v>6.5544412607449898</v>
      </c>
      <c r="C21" s="96">
        <v>5.5957365816520701</v>
      </c>
      <c r="D21" s="95">
        <v>5.4742049824213792</v>
      </c>
      <c r="E21" s="95">
        <v>4.8736026977387441</v>
      </c>
      <c r="F21" s="95">
        <v>4.4552198512930508</v>
      </c>
      <c r="G21" s="95">
        <v>2.8179940044527814</v>
      </c>
      <c r="H21" s="97" t="s">
        <v>38</v>
      </c>
      <c r="I21" s="97" t="s">
        <v>38</v>
      </c>
      <c r="J21" s="95">
        <v>0.60432869077765439</v>
      </c>
      <c r="K21" s="95">
        <v>0.40768334755773739</v>
      </c>
      <c r="L21" s="96">
        <v>0.71633237822349605</v>
      </c>
      <c r="M21" s="96">
        <v>0.53292729349067403</v>
      </c>
      <c r="N21" s="95">
        <v>0.69728232015892444</v>
      </c>
      <c r="O21" s="95">
        <v>0.45286790259607046</v>
      </c>
      <c r="P21" s="95">
        <v>0.2</v>
      </c>
      <c r="Q21" s="95">
        <v>0.23234564057717258</v>
      </c>
      <c r="R21" s="95">
        <v>0.78962431935758659</v>
      </c>
      <c r="S21" s="95">
        <v>0.35095828908506715</v>
      </c>
      <c r="T21" s="95">
        <v>0.67356705683700302</v>
      </c>
      <c r="U21" s="95">
        <v>0.23438481346568146</v>
      </c>
      <c r="V21" s="97" t="s">
        <v>38</v>
      </c>
      <c r="W21" s="97" t="s">
        <v>38</v>
      </c>
      <c r="X21" s="97" t="s">
        <v>38</v>
      </c>
      <c r="Y21" s="97" t="s">
        <v>38</v>
      </c>
      <c r="Z21" s="95">
        <v>1.4176629668648457</v>
      </c>
      <c r="AA21" s="95">
        <v>1.0157335308865612</v>
      </c>
      <c r="AB21" s="95">
        <v>0.15992732275898972</v>
      </c>
      <c r="AC21" s="95">
        <v>0.15759344636269829</v>
      </c>
      <c r="AD21" s="95">
        <v>0.40872520275897478</v>
      </c>
      <c r="AE21" s="95">
        <v>0.21066906689654569</v>
      </c>
      <c r="AF21" s="95">
        <v>0.9</v>
      </c>
      <c r="AG21" s="95">
        <v>1.1485104263597228</v>
      </c>
      <c r="AI21" s="28"/>
      <c r="AJ21" s="28"/>
    </row>
    <row r="22" spans="1:37" ht="12.75" customHeight="1">
      <c r="A22" s="675">
        <v>2005</v>
      </c>
      <c r="B22" s="96">
        <v>5.7788944723618103</v>
      </c>
      <c r="C22" s="96">
        <v>6.1480075901328304</v>
      </c>
      <c r="D22" s="95">
        <v>4.6690714344478383</v>
      </c>
      <c r="E22" s="95">
        <v>5.3488091670817539</v>
      </c>
      <c r="F22" s="95">
        <v>3.6564141828086094</v>
      </c>
      <c r="G22" s="95">
        <v>3.2968316875390027</v>
      </c>
      <c r="H22" s="97" t="s">
        <v>38</v>
      </c>
      <c r="I22" s="97" t="s">
        <v>38</v>
      </c>
      <c r="J22" s="95">
        <v>0.81159915334220856</v>
      </c>
      <c r="K22" s="95">
        <v>0.68009546805072507</v>
      </c>
      <c r="L22" s="96">
        <v>0.68198133524766702</v>
      </c>
      <c r="M22" s="96">
        <v>0.49335863377609102</v>
      </c>
      <c r="N22" s="95">
        <v>0.59480826125077468</v>
      </c>
      <c r="O22" s="95">
        <v>0.30205625572334988</v>
      </c>
      <c r="P22" s="95">
        <v>0.3</v>
      </c>
      <c r="Q22" s="95">
        <v>0.27497188763805525</v>
      </c>
      <c r="R22" s="95">
        <v>0.46829728226469042</v>
      </c>
      <c r="S22" s="95">
        <v>0.59374087183561519</v>
      </c>
      <c r="T22" s="95">
        <v>0.44238514147679037</v>
      </c>
      <c r="U22" s="95">
        <v>0.39125814045274671</v>
      </c>
      <c r="V22" s="97" t="s">
        <v>38</v>
      </c>
      <c r="W22" s="97" t="s">
        <v>38</v>
      </c>
      <c r="X22" s="97" t="s">
        <v>38</v>
      </c>
      <c r="Y22" s="97" t="s">
        <v>38</v>
      </c>
      <c r="Z22" s="95">
        <v>1.3504251064730275</v>
      </c>
      <c r="AA22" s="95">
        <v>1.3340410107392309</v>
      </c>
      <c r="AB22" s="95">
        <v>3.2422610634019064E-2</v>
      </c>
      <c r="AC22" s="95">
        <v>0.12707907595864051</v>
      </c>
      <c r="AD22" s="95">
        <v>0.62273137084166752</v>
      </c>
      <c r="AE22" s="95">
        <v>0.34630280778092876</v>
      </c>
      <c r="AF22" s="95">
        <v>0.8</v>
      </c>
      <c r="AG22" s="95">
        <v>1.1129620204147546</v>
      </c>
      <c r="AI22" s="28"/>
      <c r="AJ22" s="28"/>
    </row>
    <row r="23" spans="1:37" ht="12.75" customHeight="1">
      <c r="A23" s="675">
        <v>2006</v>
      </c>
      <c r="B23" s="96">
        <v>5.5292259083728297</v>
      </c>
      <c r="C23" s="96">
        <v>3.8987971795935299</v>
      </c>
      <c r="D23" s="95">
        <v>4.461634144727082</v>
      </c>
      <c r="E23" s="95">
        <v>3.4869087583039278</v>
      </c>
      <c r="F23" s="95">
        <v>3.4956393045677601</v>
      </c>
      <c r="G23" s="95">
        <v>1.9336298702542307</v>
      </c>
      <c r="H23" s="97" t="s">
        <v>38</v>
      </c>
      <c r="I23" s="97" t="s">
        <v>38</v>
      </c>
      <c r="J23" s="95">
        <v>0.64657152498806547</v>
      </c>
      <c r="K23" s="95">
        <v>0.72196523999526419</v>
      </c>
      <c r="L23" s="96">
        <v>0.86922165152113795</v>
      </c>
      <c r="M23" s="96">
        <v>0.53919535462463697</v>
      </c>
      <c r="N23" s="95">
        <v>0.56230371439634008</v>
      </c>
      <c r="O23" s="95">
        <v>0.37092697060995844</v>
      </c>
      <c r="P23" s="95">
        <v>0.5</v>
      </c>
      <c r="Q23" s="95">
        <v>0.21120550651523387</v>
      </c>
      <c r="R23" s="95">
        <v>0.80449262533143839</v>
      </c>
      <c r="S23" s="95">
        <v>0.46058406677912145</v>
      </c>
      <c r="T23" s="95">
        <v>0.61092425742638667</v>
      </c>
      <c r="U23" s="95">
        <v>0.30497357018473487</v>
      </c>
      <c r="V23" s="97" t="s">
        <v>38</v>
      </c>
      <c r="W23" s="97" t="s">
        <v>38</v>
      </c>
      <c r="X23" s="97" t="s">
        <v>38</v>
      </c>
      <c r="Y23" s="97" t="s">
        <v>38</v>
      </c>
      <c r="Z23" s="95">
        <v>1.259603461343755</v>
      </c>
      <c r="AA23" s="95">
        <v>0.98224074482916868</v>
      </c>
      <c r="AB23" s="95">
        <v>0.25076301704893067</v>
      </c>
      <c r="AC23" s="95">
        <v>0.26710204659665232</v>
      </c>
      <c r="AD23" s="95">
        <v>0.36077890781003225</v>
      </c>
      <c r="AE23" s="95">
        <v>0.15749027559339993</v>
      </c>
      <c r="AF23" s="95">
        <v>1.5</v>
      </c>
      <c r="AG23" s="95">
        <v>1.484915725682592</v>
      </c>
      <c r="AI23" s="28"/>
      <c r="AJ23" s="28"/>
    </row>
    <row r="24" spans="1:37" ht="12.75" customHeight="1">
      <c r="A24" s="675">
        <v>2007</v>
      </c>
      <c r="B24" s="96">
        <v>4.9288061336254101</v>
      </c>
      <c r="C24" s="96">
        <v>4.4306257287213402</v>
      </c>
      <c r="D24" s="97" t="s">
        <v>38</v>
      </c>
      <c r="E24" s="97" t="s">
        <v>38</v>
      </c>
      <c r="F24" s="97" t="s">
        <v>38</v>
      </c>
      <c r="G24" s="97" t="s">
        <v>38</v>
      </c>
      <c r="H24" s="97" t="s">
        <v>38</v>
      </c>
      <c r="I24" s="97" t="s">
        <v>38</v>
      </c>
      <c r="J24" s="95">
        <v>0.69650720971590929</v>
      </c>
      <c r="K24" s="95">
        <v>0.66787611403413294</v>
      </c>
      <c r="L24" s="96">
        <v>0.47462577583059501</v>
      </c>
      <c r="M24" s="96">
        <v>0.66070734551107702</v>
      </c>
      <c r="N24" s="97" t="s">
        <v>38</v>
      </c>
      <c r="O24" s="97" t="s">
        <v>38</v>
      </c>
      <c r="P24" s="97" t="s">
        <v>38</v>
      </c>
      <c r="Q24" s="97" t="s">
        <v>38</v>
      </c>
      <c r="R24" s="95">
        <v>0.86183886837650703</v>
      </c>
      <c r="S24" s="95">
        <v>0.82293152628448474</v>
      </c>
      <c r="T24" s="95">
        <v>0.37244417675590269</v>
      </c>
      <c r="U24" s="95">
        <v>0.55875768818269778</v>
      </c>
      <c r="V24" s="95">
        <v>0.56650189550233176</v>
      </c>
      <c r="W24" s="95">
        <v>1</v>
      </c>
      <c r="X24" s="97" t="s">
        <v>38</v>
      </c>
      <c r="Y24" s="97" t="s">
        <v>38</v>
      </c>
      <c r="Z24" s="95">
        <v>0.78036560915727649</v>
      </c>
      <c r="AA24" s="95">
        <v>0.90707635529286068</v>
      </c>
      <c r="AB24" s="95">
        <v>0.1579069745138619</v>
      </c>
      <c r="AC24" s="95">
        <v>0.149653014160533</v>
      </c>
      <c r="AD24" s="95">
        <v>0.51293435830651579</v>
      </c>
      <c r="AE24" s="95">
        <v>0.32855312862851993</v>
      </c>
      <c r="AF24" s="95">
        <v>1</v>
      </c>
      <c r="AG24" s="95">
        <v>0.80187592733010327</v>
      </c>
      <c r="AI24" s="28"/>
      <c r="AJ24" s="28"/>
    </row>
    <row r="25" spans="1:37" ht="12.75" customHeight="1">
      <c r="A25" s="675">
        <v>2008</v>
      </c>
      <c r="B25" s="96">
        <v>5.80286168521463</v>
      </c>
      <c r="C25" s="96">
        <v>4.4669195111673003</v>
      </c>
      <c r="D25" s="97" t="s">
        <v>38</v>
      </c>
      <c r="E25" s="97" t="s">
        <v>38</v>
      </c>
      <c r="F25" s="97" t="s">
        <v>38</v>
      </c>
      <c r="G25" s="97" t="s">
        <v>38</v>
      </c>
      <c r="H25" s="97" t="s">
        <v>38</v>
      </c>
      <c r="I25" s="97" t="s">
        <v>38</v>
      </c>
      <c r="J25" s="95">
        <v>0.52268868891770959</v>
      </c>
      <c r="K25" s="95">
        <v>0.48900296440131574</v>
      </c>
      <c r="L25" s="95">
        <v>0.48053418555771971</v>
      </c>
      <c r="M25" s="95">
        <v>0.31658543958096885</v>
      </c>
      <c r="N25" s="97" t="s">
        <v>38</v>
      </c>
      <c r="O25" s="97" t="s">
        <v>38</v>
      </c>
      <c r="P25" s="97" t="s">
        <v>38</v>
      </c>
      <c r="Q25" s="97" t="s">
        <v>38</v>
      </c>
      <c r="R25" s="95">
        <v>0.82562965428016633</v>
      </c>
      <c r="S25" s="95">
        <v>0.39595870402760008</v>
      </c>
      <c r="T25" s="95">
        <v>0.49028502497707488</v>
      </c>
      <c r="U25" s="95">
        <v>0.27253861899056175</v>
      </c>
      <c r="V25" s="95">
        <v>0.87290998567317835</v>
      </c>
      <c r="W25" s="95">
        <v>1.2</v>
      </c>
      <c r="X25" s="97" t="s">
        <v>38</v>
      </c>
      <c r="Y25" s="97" t="s">
        <v>38</v>
      </c>
      <c r="Z25" s="95">
        <v>1.0265093728207868</v>
      </c>
      <c r="AA25" s="95">
        <v>0.36556641621983887</v>
      </c>
      <c r="AB25" s="95">
        <v>0.14519189152882678</v>
      </c>
      <c r="AC25" s="95">
        <v>4.3437483098582245E-2</v>
      </c>
      <c r="AD25" s="95">
        <v>0.77142839227698679</v>
      </c>
      <c r="AE25" s="95">
        <v>0.28343459708820951</v>
      </c>
      <c r="AF25" s="95">
        <v>0.7</v>
      </c>
      <c r="AG25" s="95">
        <v>1.0008342692672525</v>
      </c>
      <c r="AK25" s="458"/>
    </row>
    <row r="26" spans="1:37" ht="12.75" customHeight="1">
      <c r="A26" s="675">
        <v>2009</v>
      </c>
      <c r="B26" s="96">
        <v>7.75571375046834</v>
      </c>
      <c r="C26" s="96">
        <v>5.8546168958742602</v>
      </c>
      <c r="D26" s="97" t="s">
        <v>38</v>
      </c>
      <c r="E26" s="97" t="s">
        <v>38</v>
      </c>
      <c r="F26" s="97" t="s">
        <v>38</v>
      </c>
      <c r="G26" s="97" t="s">
        <v>38</v>
      </c>
      <c r="H26" s="97" t="s">
        <v>38</v>
      </c>
      <c r="I26" s="97" t="s">
        <v>38</v>
      </c>
      <c r="J26" s="95">
        <v>1.0210912233252902</v>
      </c>
      <c r="K26" s="95">
        <v>0.67637730374619986</v>
      </c>
      <c r="L26" s="95">
        <v>0.70535836650639416</v>
      </c>
      <c r="M26" s="95">
        <v>0.2306987360765293</v>
      </c>
      <c r="N26" s="97" t="s">
        <v>38</v>
      </c>
      <c r="O26" s="97" t="s">
        <v>38</v>
      </c>
      <c r="P26" s="97" t="s">
        <v>38</v>
      </c>
      <c r="Q26" s="97" t="s">
        <v>38</v>
      </c>
      <c r="R26" s="95">
        <v>0.99015526809353804</v>
      </c>
      <c r="S26" s="95"/>
      <c r="T26" s="95">
        <v>0.70824006088342795</v>
      </c>
      <c r="U26" s="95">
        <v>0.33384225312793603</v>
      </c>
      <c r="V26" s="95">
        <v>1.2137885026092639</v>
      </c>
      <c r="W26" s="95">
        <v>1.3</v>
      </c>
      <c r="X26" s="97" t="s">
        <v>38</v>
      </c>
      <c r="Y26" s="97" t="s">
        <v>38</v>
      </c>
      <c r="Z26" s="95">
        <v>1.2745062780701413</v>
      </c>
      <c r="AA26" s="95">
        <v>0.63899388259145218</v>
      </c>
      <c r="AB26" s="95">
        <v>0.50572673573898197</v>
      </c>
      <c r="AC26" s="95">
        <v>0.29570306019622761</v>
      </c>
      <c r="AD26" s="95">
        <v>0.59889174028721126</v>
      </c>
      <c r="AE26" s="95">
        <v>0.31278287269965982</v>
      </c>
      <c r="AF26" s="95">
        <v>0.8</v>
      </c>
      <c r="AG26" s="95">
        <v>0.72119295770091707</v>
      </c>
      <c r="AI26" s="28"/>
      <c r="AJ26" s="28"/>
    </row>
    <row r="27" spans="1:37" ht="12.75" customHeight="1">
      <c r="A27" s="675">
        <v>2010</v>
      </c>
      <c r="B27" s="96">
        <v>8.6746987951807206</v>
      </c>
      <c r="C27" s="96">
        <v>5.4730589732711099</v>
      </c>
      <c r="D27" s="97" t="s">
        <v>38</v>
      </c>
      <c r="E27" s="97" t="s">
        <v>38</v>
      </c>
      <c r="F27" s="97" t="s">
        <v>38</v>
      </c>
      <c r="G27" s="97" t="s">
        <v>38</v>
      </c>
      <c r="H27" s="97" t="s">
        <v>38</v>
      </c>
      <c r="I27" s="97" t="s">
        <v>38</v>
      </c>
      <c r="J27" s="95">
        <v>1.0600328490187108</v>
      </c>
      <c r="K27" s="95">
        <v>0.58983009167831291</v>
      </c>
      <c r="L27" s="95">
        <v>0.99929907020716147</v>
      </c>
      <c r="M27" s="95">
        <v>0.38209301038032301</v>
      </c>
      <c r="N27" s="97" t="s">
        <v>38</v>
      </c>
      <c r="O27" s="97" t="s">
        <v>38</v>
      </c>
      <c r="P27" s="97" t="s">
        <v>38</v>
      </c>
      <c r="Q27" s="97" t="s">
        <v>38</v>
      </c>
      <c r="R27" s="95">
        <v>1.4397104817243274</v>
      </c>
      <c r="S27" s="95">
        <v>0.73573359799797799</v>
      </c>
      <c r="T27" s="95">
        <v>1.1670392465981152</v>
      </c>
      <c r="U27" s="95">
        <v>0.14534300826618243</v>
      </c>
      <c r="V27" s="95">
        <v>0.86269184279306965</v>
      </c>
      <c r="W27" s="95">
        <v>1.1000000000000001</v>
      </c>
      <c r="X27" s="97" t="s">
        <v>38</v>
      </c>
      <c r="Y27" s="97" t="s">
        <v>38</v>
      </c>
      <c r="Z27" s="95">
        <v>1.3054882353257475</v>
      </c>
      <c r="AA27" s="95">
        <v>0.65506843825492855</v>
      </c>
      <c r="AB27" s="95">
        <v>0.16847657696393475</v>
      </c>
      <c r="AC27" s="95">
        <v>0.12092614229786765</v>
      </c>
      <c r="AD27" s="95">
        <v>0.51462201912348204</v>
      </c>
      <c r="AE27" s="95">
        <v>0.26670114169801884</v>
      </c>
      <c r="AF27" s="95">
        <v>1</v>
      </c>
      <c r="AG27" s="95">
        <v>0.69575428182824828</v>
      </c>
      <c r="AI27" s="28"/>
      <c r="AJ27" s="28"/>
    </row>
    <row r="28" spans="1:37" ht="12.75" customHeight="1">
      <c r="A28" s="675">
        <v>2011</v>
      </c>
      <c r="B28" s="96">
        <v>8.2049146189087896</v>
      </c>
      <c r="C28" s="96">
        <v>4.8530721282279599</v>
      </c>
      <c r="D28" s="97" t="s">
        <v>38</v>
      </c>
      <c r="E28" s="97" t="s">
        <v>38</v>
      </c>
      <c r="F28" s="97" t="s">
        <v>38</v>
      </c>
      <c r="G28" s="97" t="s">
        <v>38</v>
      </c>
      <c r="H28" s="97" t="s">
        <v>38</v>
      </c>
      <c r="I28" s="97" t="s">
        <v>38</v>
      </c>
      <c r="J28" s="95">
        <v>1.380257118070312</v>
      </c>
      <c r="K28" s="95">
        <v>0.67763093803412489</v>
      </c>
      <c r="L28" s="95">
        <v>0.96164857940643167</v>
      </c>
      <c r="M28" s="95">
        <v>0.37383382555492889</v>
      </c>
      <c r="N28" s="97" t="s">
        <v>38</v>
      </c>
      <c r="O28" s="97" t="s">
        <v>38</v>
      </c>
      <c r="P28" s="97" t="s">
        <v>38</v>
      </c>
      <c r="Q28" s="97" t="s">
        <v>38</v>
      </c>
      <c r="R28" s="95">
        <v>1.3633879196849592</v>
      </c>
      <c r="S28" s="95">
        <v>0.53553263080729296</v>
      </c>
      <c r="T28" s="95">
        <v>0.73919797654846586</v>
      </c>
      <c r="U28" s="95">
        <v>0.33768430793884646</v>
      </c>
      <c r="V28" s="95">
        <v>1.3968961028764888</v>
      </c>
      <c r="W28" s="95">
        <v>1.4</v>
      </c>
      <c r="X28" s="97" t="s">
        <v>38</v>
      </c>
      <c r="Y28" s="97" t="s">
        <v>38</v>
      </c>
      <c r="Z28" s="95">
        <v>0.97956154397124107</v>
      </c>
      <c r="AA28" s="95">
        <v>0.61712841146001807</v>
      </c>
      <c r="AB28" s="95">
        <v>0.19271980997809721</v>
      </c>
      <c r="AC28" s="95">
        <v>0.18645713255581986</v>
      </c>
      <c r="AD28" s="95">
        <v>0.92727640972380709</v>
      </c>
      <c r="AE28" s="95">
        <v>0.52414144049466627</v>
      </c>
      <c r="AF28" s="95">
        <v>1</v>
      </c>
      <c r="AG28" s="95">
        <v>1.3232686751431921</v>
      </c>
      <c r="AI28" s="28"/>
      <c r="AJ28" s="28"/>
    </row>
    <row r="29" spans="1:37" ht="12.75" customHeight="1">
      <c r="A29" s="675" t="s">
        <v>92</v>
      </c>
      <c r="B29" s="96">
        <v>7.4185248713550598</v>
      </c>
      <c r="C29" s="96">
        <v>4.7101449275362297</v>
      </c>
      <c r="D29" s="97" t="s">
        <v>38</v>
      </c>
      <c r="E29" s="97" t="s">
        <v>38</v>
      </c>
      <c r="F29" s="97" t="s">
        <v>38</v>
      </c>
      <c r="G29" s="97" t="s">
        <v>38</v>
      </c>
      <c r="H29" s="97" t="s">
        <v>38</v>
      </c>
      <c r="I29" s="97" t="s">
        <v>38</v>
      </c>
      <c r="J29" s="95">
        <v>0.88862536888622301</v>
      </c>
      <c r="K29" s="95">
        <v>0.44950078507730012</v>
      </c>
      <c r="L29" s="95">
        <v>0.54972886362247186</v>
      </c>
      <c r="M29" s="95">
        <v>0.27923180509060014</v>
      </c>
      <c r="N29" s="97" t="s">
        <v>38</v>
      </c>
      <c r="O29" s="97" t="s">
        <v>38</v>
      </c>
      <c r="P29" s="97" t="s">
        <v>38</v>
      </c>
      <c r="Q29" s="97" t="s">
        <v>38</v>
      </c>
      <c r="R29" s="95">
        <v>1.2782909728386367</v>
      </c>
      <c r="S29" s="95">
        <v>0.35489209859090903</v>
      </c>
      <c r="T29" s="95">
        <v>0.49807254162042475</v>
      </c>
      <c r="U29" s="95">
        <v>0.20479412708878597</v>
      </c>
      <c r="V29" s="95">
        <v>0.97232805530656674</v>
      </c>
      <c r="W29" s="95">
        <v>0.8</v>
      </c>
      <c r="X29" s="97" t="s">
        <v>38</v>
      </c>
      <c r="Y29" s="97" t="s">
        <v>38</v>
      </c>
      <c r="Z29" s="95">
        <v>0.56846586444813441</v>
      </c>
      <c r="AA29" s="95">
        <v>0.5684253045835409</v>
      </c>
      <c r="AB29" s="95">
        <v>0.24538354889021874</v>
      </c>
      <c r="AC29" s="95">
        <v>0.15280801733033519</v>
      </c>
      <c r="AD29" s="95">
        <v>0.54313601665880629</v>
      </c>
      <c r="AE29" s="95">
        <v>0.27676281320519303</v>
      </c>
      <c r="AF29" s="95">
        <v>1</v>
      </c>
      <c r="AG29" s="95">
        <v>0.63044883295138487</v>
      </c>
      <c r="AI29" s="28"/>
      <c r="AJ29" s="28"/>
    </row>
    <row r="30" spans="1:37" ht="12.75" customHeight="1">
      <c r="A30" s="675" t="s">
        <v>93</v>
      </c>
      <c r="B30" s="95">
        <v>6.4981949458483701</v>
      </c>
      <c r="C30" s="95">
        <v>5.4880603267700003</v>
      </c>
      <c r="D30" s="95">
        <v>4.0973977618975557</v>
      </c>
      <c r="E30" s="95">
        <v>4.2531360025044886</v>
      </c>
      <c r="F30" s="95">
        <v>5.7</v>
      </c>
      <c r="G30" s="95">
        <v>4.0106613356156595</v>
      </c>
      <c r="H30" s="95">
        <v>2.4773387754106433</v>
      </c>
      <c r="I30" s="95">
        <v>2.1943735641144468</v>
      </c>
      <c r="J30" s="95">
        <v>0.85049726402126147</v>
      </c>
      <c r="K30" s="95">
        <v>0.57824190517469687</v>
      </c>
      <c r="L30" s="95">
        <v>0.54955700822608111</v>
      </c>
      <c r="M30" s="95">
        <v>0.5015003956349946</v>
      </c>
      <c r="N30" s="97" t="s">
        <v>38</v>
      </c>
      <c r="O30" s="97" t="s">
        <v>38</v>
      </c>
      <c r="P30" s="97" t="s">
        <v>38</v>
      </c>
      <c r="Q30" s="97" t="s">
        <v>38</v>
      </c>
      <c r="R30" s="95">
        <v>0.84863513941300217</v>
      </c>
      <c r="S30" s="95">
        <v>0.627942458128952</v>
      </c>
      <c r="T30" s="97" t="s">
        <v>38</v>
      </c>
      <c r="U30" s="97" t="s">
        <v>38</v>
      </c>
      <c r="V30" s="95">
        <v>0.37972363803829734</v>
      </c>
      <c r="W30" s="95">
        <v>0.91718166502653908</v>
      </c>
      <c r="X30" s="97" t="s">
        <v>38</v>
      </c>
      <c r="Y30" s="97" t="s">
        <v>38</v>
      </c>
      <c r="Z30" s="95">
        <v>0.95290596813942385</v>
      </c>
      <c r="AA30" s="95">
        <v>0.75505884982905358</v>
      </c>
      <c r="AB30" s="95">
        <v>0.40237563883772243</v>
      </c>
      <c r="AC30" s="95">
        <v>0.1839103923254474</v>
      </c>
      <c r="AD30" s="95">
        <v>0.77823802071757142</v>
      </c>
      <c r="AE30" s="95">
        <v>0.6812821571652482</v>
      </c>
      <c r="AF30" s="95">
        <v>1.2476826799816405</v>
      </c>
      <c r="AG30" s="95">
        <v>0.73368524456656325</v>
      </c>
      <c r="AI30" s="193"/>
      <c r="AJ30" s="287"/>
      <c r="AK30" s="695"/>
    </row>
    <row r="31" spans="1:37" ht="12.75" customHeight="1">
      <c r="A31" s="675">
        <v>2013</v>
      </c>
      <c r="B31" s="95">
        <v>6.2619320351279102</v>
      </c>
      <c r="C31" s="95">
        <v>4.5417680454176796</v>
      </c>
      <c r="D31" s="95">
        <v>4.6211018021823902</v>
      </c>
      <c r="E31" s="95">
        <v>2.7761309635894076</v>
      </c>
      <c r="F31" s="95">
        <v>5.4</v>
      </c>
      <c r="G31" s="95">
        <v>3.8060152764768818</v>
      </c>
      <c r="H31" s="95">
        <v>3.0804257480998092</v>
      </c>
      <c r="I31" s="95">
        <v>1.932903425358617</v>
      </c>
      <c r="J31" s="95">
        <v>0.66065900372167297</v>
      </c>
      <c r="K31" s="95">
        <v>0.21971960360356207</v>
      </c>
      <c r="L31" s="95">
        <v>0.69527161283696293</v>
      </c>
      <c r="M31" s="95">
        <v>4.5280436085845699E-2</v>
      </c>
      <c r="N31" s="97" t="s">
        <v>38</v>
      </c>
      <c r="O31" s="97" t="s">
        <v>38</v>
      </c>
      <c r="P31" s="97" t="s">
        <v>38</v>
      </c>
      <c r="Q31" s="97" t="s">
        <v>38</v>
      </c>
      <c r="R31" s="95">
        <v>0.82583619510728368</v>
      </c>
      <c r="S31" s="95">
        <v>0.30624421932704032</v>
      </c>
      <c r="T31" s="97" t="s">
        <v>38</v>
      </c>
      <c r="U31" s="97" t="s">
        <v>38</v>
      </c>
      <c r="V31" s="95">
        <v>0.56591599015584604</v>
      </c>
      <c r="W31" s="95">
        <v>0.70129859049646359</v>
      </c>
      <c r="X31" s="97" t="s">
        <v>38</v>
      </c>
      <c r="Y31" s="97" t="s">
        <v>38</v>
      </c>
      <c r="Z31" s="95">
        <v>0.83962401555156052</v>
      </c>
      <c r="AA31" s="95">
        <v>0.3643926337917377</v>
      </c>
      <c r="AB31" s="95">
        <v>0.34363494087041324</v>
      </c>
      <c r="AC31" s="95">
        <v>7.7532629108590392E-2</v>
      </c>
      <c r="AD31" s="95">
        <v>0.40069394410580306</v>
      </c>
      <c r="AE31" s="95">
        <v>0.18836301062896216</v>
      </c>
      <c r="AF31" s="95">
        <v>0.89837724482948889</v>
      </c>
      <c r="AG31" s="95">
        <v>0.5932635523111941</v>
      </c>
      <c r="AI31" s="193"/>
      <c r="AJ31" s="28"/>
    </row>
    <row r="32" spans="1:37" ht="12.75" customHeight="1">
      <c r="A32" s="675">
        <v>2014</v>
      </c>
      <c r="B32" s="96">
        <v>7.3564122738001601</v>
      </c>
      <c r="C32" s="96">
        <v>5.8848255569566996</v>
      </c>
      <c r="D32" s="95">
        <v>4.7206923682140003</v>
      </c>
      <c r="E32" s="95">
        <v>3.7005887300252298</v>
      </c>
      <c r="F32" s="95">
        <v>6.7269866247049599</v>
      </c>
      <c r="G32" s="95">
        <v>4.7518923465096696</v>
      </c>
      <c r="H32" s="95">
        <v>3.6191974822974</v>
      </c>
      <c r="I32" s="95">
        <v>3.7846930193439898</v>
      </c>
      <c r="J32" s="95">
        <v>0.74744295830055096</v>
      </c>
      <c r="K32" s="95">
        <v>0.84104289318755299</v>
      </c>
      <c r="L32" s="95">
        <v>0.43273013375295</v>
      </c>
      <c r="M32" s="95">
        <v>0.33641715727502097</v>
      </c>
      <c r="N32" s="97" t="s">
        <v>38</v>
      </c>
      <c r="O32" s="97" t="s">
        <v>38</v>
      </c>
      <c r="P32" s="97" t="s">
        <v>38</v>
      </c>
      <c r="Q32" s="97" t="s">
        <v>38</v>
      </c>
      <c r="R32" s="95">
        <v>0.86546026750590099</v>
      </c>
      <c r="S32" s="95">
        <v>0.50462573591253201</v>
      </c>
      <c r="T32" s="97" t="s">
        <v>38</v>
      </c>
      <c r="U32" s="97" t="s">
        <v>38</v>
      </c>
      <c r="V32" s="95">
        <v>0.62917813605977202</v>
      </c>
      <c r="W32" s="95">
        <v>0.75693860386879697</v>
      </c>
      <c r="X32" s="97" t="s">
        <v>38</v>
      </c>
      <c r="Y32" s="97" t="s">
        <v>38</v>
      </c>
      <c r="Z32" s="95">
        <v>0.70810385523210095</v>
      </c>
      <c r="AA32" s="95">
        <v>0.54667788057190903</v>
      </c>
      <c r="AB32" s="95">
        <v>0.31458906802988601</v>
      </c>
      <c r="AC32" s="95">
        <v>0.25231286795626601</v>
      </c>
      <c r="AD32" s="95">
        <v>0.393236335037357</v>
      </c>
      <c r="AE32" s="95">
        <v>0.37846930193439898</v>
      </c>
      <c r="AF32" s="95">
        <v>1.4942980731419599</v>
      </c>
      <c r="AG32" s="95">
        <v>1.05130361648444</v>
      </c>
      <c r="AI32" s="193"/>
      <c r="AJ32" s="25"/>
    </row>
    <row r="33" spans="1:36" ht="12.75" customHeight="1">
      <c r="A33" s="675">
        <v>2015</v>
      </c>
      <c r="B33" s="95">
        <v>7.1</v>
      </c>
      <c r="C33" s="95">
        <v>4</v>
      </c>
      <c r="D33" s="95">
        <v>4.4582997020585804</v>
      </c>
      <c r="E33" s="95">
        <v>2.7089111056711399</v>
      </c>
      <c r="F33" s="95">
        <v>6.5782385068264304</v>
      </c>
      <c r="G33" s="95">
        <v>3.45297691551926</v>
      </c>
      <c r="H33" s="95">
        <v>2.6240200032232099</v>
      </c>
      <c r="I33" s="95">
        <v>1.4316775306056799</v>
      </c>
      <c r="J33" s="95">
        <v>0.74205259654563505</v>
      </c>
      <c r="K33" s="95">
        <v>0.58953678384283603</v>
      </c>
      <c r="L33" s="95">
        <v>0.75924021472968095</v>
      </c>
      <c r="M33" s="95">
        <v>0.17668936640976299</v>
      </c>
      <c r="N33" s="97" t="s">
        <v>38</v>
      </c>
      <c r="O33" s="97" t="s">
        <v>38</v>
      </c>
      <c r="P33" s="97" t="s">
        <v>38</v>
      </c>
      <c r="Q33" s="97" t="s">
        <v>38</v>
      </c>
      <c r="R33" s="95">
        <v>1.21981228212683</v>
      </c>
      <c r="S33" s="95">
        <v>0.51519283961788398</v>
      </c>
      <c r="T33" s="95">
        <v>0.65894149523691103</v>
      </c>
      <c r="U33" s="95">
        <v>0.38272635076237199</v>
      </c>
      <c r="V33" s="95">
        <v>0.37862200090563403</v>
      </c>
      <c r="W33" s="95">
        <v>0.62342477098335503</v>
      </c>
      <c r="X33" s="95">
        <v>0.61517487016990902</v>
      </c>
      <c r="Y33" s="95">
        <v>0.62373097052719095</v>
      </c>
      <c r="Z33" s="95">
        <v>0.94981933296740595</v>
      </c>
      <c r="AA33" s="95">
        <v>0.406948184455525</v>
      </c>
      <c r="AB33" s="97" t="s">
        <v>38</v>
      </c>
      <c r="AC33" s="97" t="s">
        <v>38</v>
      </c>
      <c r="AD33" s="95">
        <v>0.22858302496143501</v>
      </c>
      <c r="AE33" s="95">
        <v>8.05709372799044E-2</v>
      </c>
      <c r="AF33" s="95">
        <v>1.4676517013402099</v>
      </c>
      <c r="AG33" s="95">
        <v>1.3262396144856201</v>
      </c>
      <c r="AH33" s="458"/>
      <c r="AI33" s="193"/>
      <c r="AJ33" s="28"/>
    </row>
    <row r="34" spans="1:36" ht="12.75" customHeight="1">
      <c r="A34" s="675">
        <v>2016</v>
      </c>
      <c r="B34" s="95">
        <v>4.620930583057353</v>
      </c>
      <c r="C34" s="95">
        <v>4.3320061550285738</v>
      </c>
      <c r="D34" s="95">
        <v>3.4254417157173687</v>
      </c>
      <c r="E34" s="95">
        <v>2.6787915415950279</v>
      </c>
      <c r="F34" s="95">
        <v>3.7539150282383043</v>
      </c>
      <c r="G34" s="95">
        <v>3.5593767187376777</v>
      </c>
      <c r="H34" s="95">
        <v>0.92231773655339511</v>
      </c>
      <c r="I34" s="95">
        <v>0.58381491917707418</v>
      </c>
      <c r="J34" s="95">
        <v>0.59346850388520556</v>
      </c>
      <c r="K34" s="95">
        <v>0.37506192120609211</v>
      </c>
      <c r="L34" s="95">
        <v>0.37388572139118881</v>
      </c>
      <c r="M34" s="95">
        <v>0.14525180820313266</v>
      </c>
      <c r="N34" s="95" t="s">
        <v>38</v>
      </c>
      <c r="O34" s="95" t="s">
        <v>38</v>
      </c>
      <c r="P34" s="95" t="s">
        <v>38</v>
      </c>
      <c r="Q34" s="95" t="s">
        <v>38</v>
      </c>
      <c r="R34" s="95">
        <v>0.82937762644526936</v>
      </c>
      <c r="S34" s="95">
        <v>0.73955592808632031</v>
      </c>
      <c r="T34" s="95">
        <v>0.28639175213240126</v>
      </c>
      <c r="U34" s="95">
        <v>0.25522826673825671</v>
      </c>
      <c r="V34" s="95">
        <v>0.43118882365260414</v>
      </c>
      <c r="W34" s="95">
        <v>0.36528368371930608</v>
      </c>
      <c r="X34" s="95">
        <v>0.28754460090643014</v>
      </c>
      <c r="Y34" s="95">
        <v>0.36811078752553866</v>
      </c>
      <c r="Z34" s="95">
        <v>0.5416102175451295</v>
      </c>
      <c r="AA34" s="95">
        <v>0.58328861196422477</v>
      </c>
      <c r="AB34" s="95">
        <v>0.10630515196580388</v>
      </c>
      <c r="AC34" s="95">
        <v>3.7054381522800509E-2</v>
      </c>
      <c r="AD34" s="95">
        <v>9.2010069327806837E-2</v>
      </c>
      <c r="AE34" s="95" t="s">
        <v>121</v>
      </c>
      <c r="AF34" s="95">
        <v>1.8084424392984386</v>
      </c>
      <c r="AG34" s="95">
        <v>1.0038941132949475</v>
      </c>
      <c r="AH34" s="695"/>
      <c r="AI34" s="193"/>
      <c r="AJ34" s="28"/>
    </row>
    <row r="35" spans="1:36" ht="6" customHeight="1">
      <c r="A35" s="264"/>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row>
    <row r="36" spans="1:36" s="92" customFormat="1" ht="12.75" customHeight="1">
      <c r="A36" s="823" t="s">
        <v>287</v>
      </c>
      <c r="B36" s="823"/>
      <c r="C36" s="823"/>
      <c r="D36" s="823"/>
      <c r="E36" s="823"/>
      <c r="F36" s="823"/>
      <c r="G36" s="823"/>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row>
    <row r="37" spans="1:36" s="92" customFormat="1" ht="12.75" customHeight="1">
      <c r="A37" s="823" t="s">
        <v>369</v>
      </c>
      <c r="B37" s="823"/>
      <c r="C37" s="823"/>
      <c r="D37" s="823"/>
      <c r="E37" s="823"/>
      <c r="F37" s="823"/>
      <c r="G37" s="823"/>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E37" s="823"/>
      <c r="AF37" s="823"/>
      <c r="AG37" s="823"/>
    </row>
    <row r="38" spans="1:36" s="92" customFormat="1" ht="12.75" customHeight="1">
      <c r="A38" s="823" t="s">
        <v>281</v>
      </c>
      <c r="B38" s="769"/>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row>
    <row r="39" spans="1:36" s="92" customFormat="1" ht="12.75" customHeight="1">
      <c r="A39" s="823" t="s">
        <v>573</v>
      </c>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row>
    <row r="40" spans="1:36" ht="12.75" customHeight="1">
      <c r="A40" s="823" t="s">
        <v>570</v>
      </c>
      <c r="B40" s="823"/>
      <c r="C40" s="823"/>
      <c r="D40" s="823"/>
      <c r="E40" s="823"/>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row>
    <row r="41" spans="1:36" ht="12.75" customHeight="1">
      <c r="A41" s="823" t="s">
        <v>571</v>
      </c>
      <c r="B41" s="823"/>
      <c r="C41" s="823"/>
      <c r="D41" s="823"/>
      <c r="E41" s="823"/>
      <c r="F41" s="823"/>
      <c r="G41" s="823"/>
      <c r="H41" s="823"/>
      <c r="I41" s="823"/>
      <c r="J41" s="823"/>
      <c r="K41" s="823"/>
      <c r="L41" s="823"/>
      <c r="M41" s="823"/>
      <c r="N41" s="823"/>
      <c r="O41" s="823"/>
      <c r="P41" s="823"/>
      <c r="Q41" s="823"/>
      <c r="R41" s="823"/>
      <c r="S41" s="823"/>
      <c r="T41" s="823"/>
      <c r="U41" s="823"/>
      <c r="V41" s="823"/>
      <c r="W41" s="823"/>
      <c r="X41" s="823"/>
      <c r="Y41" s="823"/>
      <c r="Z41" s="823"/>
      <c r="AA41" s="823"/>
      <c r="AB41" s="823"/>
      <c r="AC41" s="823"/>
      <c r="AD41" s="823"/>
      <c r="AE41" s="823"/>
      <c r="AF41" s="823"/>
      <c r="AG41" s="823"/>
    </row>
    <row r="42" spans="1:36" ht="6" customHeight="1">
      <c r="A42" s="675" t="s">
        <v>40</v>
      </c>
      <c r="B42" s="668"/>
      <c r="C42" s="668"/>
      <c r="D42" s="668"/>
      <c r="E42" s="668"/>
      <c r="F42" s="668"/>
      <c r="G42" s="668"/>
      <c r="H42" s="668"/>
      <c r="I42" s="668"/>
      <c r="J42" s="668"/>
      <c r="K42" s="668"/>
    </row>
    <row r="43" spans="1:36" ht="12.75" customHeight="1">
      <c r="A43" s="823" t="s">
        <v>200</v>
      </c>
      <c r="B43" s="823"/>
      <c r="C43" s="823"/>
      <c r="D43" s="823"/>
      <c r="E43" s="823"/>
      <c r="F43" s="823"/>
      <c r="G43" s="823"/>
      <c r="H43" s="823"/>
      <c r="I43" s="823"/>
      <c r="J43" s="823"/>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row>
    <row r="45" spans="1:36">
      <c r="B45" s="95"/>
      <c r="C45" s="95"/>
      <c r="D45" s="221"/>
      <c r="Z45" s="224"/>
    </row>
    <row r="46" spans="1:36">
      <c r="B46" s="96"/>
      <c r="C46" s="96"/>
    </row>
    <row r="47" spans="1:36">
      <c r="B47" s="96"/>
      <c r="C47" s="96"/>
      <c r="D47" s="231"/>
    </row>
  </sheetData>
  <mergeCells count="25">
    <mergeCell ref="K1:O1"/>
    <mergeCell ref="A2:AG2"/>
    <mergeCell ref="B3:C3"/>
    <mergeCell ref="D3:E3"/>
    <mergeCell ref="F3:G3"/>
    <mergeCell ref="H3:I3"/>
    <mergeCell ref="J3:K3"/>
    <mergeCell ref="L3:M3"/>
    <mergeCell ref="N3:O3"/>
    <mergeCell ref="P3:Q3"/>
    <mergeCell ref="A41:AG41"/>
    <mergeCell ref="A43:AG43"/>
    <mergeCell ref="AD3:AE3"/>
    <mergeCell ref="AF3:AG3"/>
    <mergeCell ref="A36:AG36"/>
    <mergeCell ref="A37:AG37"/>
    <mergeCell ref="A38:AG38"/>
    <mergeCell ref="A40:AG40"/>
    <mergeCell ref="R3:S3"/>
    <mergeCell ref="T3:U3"/>
    <mergeCell ref="V3:W3"/>
    <mergeCell ref="X3:Y3"/>
    <mergeCell ref="Z3:AA3"/>
    <mergeCell ref="AB3:AC3"/>
    <mergeCell ref="A39:AG39"/>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S29"/>
  <sheetViews>
    <sheetView workbookViewId="0">
      <pane ySplit="4" topLeftCell="A5" activePane="bottomLeft" state="frozen"/>
      <selection activeCell="N52" sqref="N52"/>
      <selection pane="bottomLeft" activeCell="K1" sqref="K1:O1"/>
    </sheetView>
  </sheetViews>
  <sheetFormatPr defaultColWidth="8.85546875" defaultRowHeight="12.75"/>
  <cols>
    <col min="1" max="1" width="6.7109375" style="20" customWidth="1"/>
    <col min="2" max="33" width="4.7109375" style="20" customWidth="1"/>
    <col min="34" max="41" width="8.7109375" style="20" customWidth="1"/>
    <col min="42" max="16384" width="8.85546875" style="20"/>
  </cols>
  <sheetData>
    <row r="1" spans="1:45" ht="30" customHeight="1">
      <c r="A1" s="675"/>
      <c r="B1" s="668"/>
      <c r="C1" s="668"/>
      <c r="D1" s="668"/>
      <c r="E1" s="668"/>
      <c r="F1" s="668"/>
      <c r="G1" s="668"/>
      <c r="H1" s="668"/>
      <c r="I1" s="668"/>
      <c r="J1" s="668"/>
      <c r="K1" s="774" t="s">
        <v>354</v>
      </c>
      <c r="L1" s="775"/>
      <c r="M1" s="775"/>
      <c r="N1" s="817"/>
      <c r="O1" s="817"/>
      <c r="P1" s="668"/>
      <c r="Q1" s="668"/>
      <c r="R1" s="668"/>
      <c r="S1" s="668"/>
    </row>
    <row r="2" spans="1:45" s="679" customFormat="1" ht="15" customHeight="1">
      <c r="A2" s="784" t="s">
        <v>499</v>
      </c>
      <c r="B2" s="784"/>
      <c r="C2" s="784"/>
      <c r="D2" s="784"/>
      <c r="E2" s="784"/>
      <c r="F2" s="784"/>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row>
    <row r="3" spans="1:45" s="676" customFormat="1" ht="42.75" customHeight="1">
      <c r="A3" s="671"/>
      <c r="B3" s="779" t="s">
        <v>185</v>
      </c>
      <c r="C3" s="779"/>
      <c r="D3" s="779" t="s">
        <v>45</v>
      </c>
      <c r="E3" s="779"/>
      <c r="F3" s="779" t="s">
        <v>46</v>
      </c>
      <c r="G3" s="779"/>
      <c r="H3" s="779" t="s">
        <v>229</v>
      </c>
      <c r="I3" s="779"/>
      <c r="J3" s="779" t="s">
        <v>73</v>
      </c>
      <c r="K3" s="779"/>
      <c r="L3" s="860" t="s">
        <v>164</v>
      </c>
      <c r="M3" s="860"/>
      <c r="N3" s="779" t="s">
        <v>47</v>
      </c>
      <c r="O3" s="779"/>
      <c r="P3" s="779" t="s">
        <v>48</v>
      </c>
      <c r="Q3" s="779"/>
      <c r="R3" s="779" t="s">
        <v>49</v>
      </c>
      <c r="S3" s="779"/>
      <c r="T3" s="779" t="s">
        <v>50</v>
      </c>
      <c r="U3" s="779"/>
      <c r="V3" s="860" t="s">
        <v>280</v>
      </c>
      <c r="W3" s="860"/>
      <c r="X3" s="860" t="s">
        <v>363</v>
      </c>
      <c r="Y3" s="860"/>
      <c r="Z3" s="779" t="s">
        <v>51</v>
      </c>
      <c r="AA3" s="779"/>
      <c r="AB3" s="779" t="s">
        <v>52</v>
      </c>
      <c r="AC3" s="779"/>
      <c r="AD3" s="779" t="s">
        <v>44</v>
      </c>
      <c r="AE3" s="779"/>
      <c r="AF3" s="779" t="s">
        <v>362</v>
      </c>
      <c r="AG3" s="779"/>
    </row>
    <row r="4" spans="1:45" s="676" customFormat="1" ht="15" customHeight="1">
      <c r="A4" s="671" t="s">
        <v>40</v>
      </c>
      <c r="B4" s="666" t="s">
        <v>186</v>
      </c>
      <c r="C4" s="666" t="s">
        <v>187</v>
      </c>
      <c r="D4" s="666" t="s">
        <v>186</v>
      </c>
      <c r="E4" s="666" t="s">
        <v>187</v>
      </c>
      <c r="F4" s="666" t="s">
        <v>186</v>
      </c>
      <c r="G4" s="666" t="s">
        <v>187</v>
      </c>
      <c r="H4" s="666" t="s">
        <v>186</v>
      </c>
      <c r="I4" s="666" t="s">
        <v>187</v>
      </c>
      <c r="J4" s="666" t="s">
        <v>186</v>
      </c>
      <c r="K4" s="666" t="s">
        <v>187</v>
      </c>
      <c r="L4" s="666" t="s">
        <v>186</v>
      </c>
      <c r="M4" s="666" t="s">
        <v>187</v>
      </c>
      <c r="N4" s="666" t="s">
        <v>186</v>
      </c>
      <c r="O4" s="666" t="s">
        <v>187</v>
      </c>
      <c r="P4" s="666" t="s">
        <v>186</v>
      </c>
      <c r="Q4" s="666" t="s">
        <v>187</v>
      </c>
      <c r="R4" s="666" t="s">
        <v>186</v>
      </c>
      <c r="S4" s="666" t="s">
        <v>187</v>
      </c>
      <c r="T4" s="666" t="s">
        <v>186</v>
      </c>
      <c r="U4" s="666" t="s">
        <v>187</v>
      </c>
      <c r="V4" s="666" t="s">
        <v>186</v>
      </c>
      <c r="W4" s="666" t="s">
        <v>187</v>
      </c>
      <c r="X4" s="666" t="s">
        <v>186</v>
      </c>
      <c r="Y4" s="666" t="s">
        <v>187</v>
      </c>
      <c r="Z4" s="666" t="s">
        <v>186</v>
      </c>
      <c r="AA4" s="666" t="s">
        <v>187</v>
      </c>
      <c r="AB4" s="666" t="s">
        <v>186</v>
      </c>
      <c r="AC4" s="666" t="s">
        <v>187</v>
      </c>
      <c r="AD4" s="666" t="s">
        <v>186</v>
      </c>
      <c r="AE4" s="666" t="s">
        <v>187</v>
      </c>
      <c r="AF4" s="666" t="s">
        <v>186</v>
      </c>
      <c r="AG4" s="666" t="s">
        <v>187</v>
      </c>
    </row>
    <row r="5" spans="1:45" ht="6" customHeight="1">
      <c r="A5" s="297"/>
      <c r="B5" s="322"/>
      <c r="C5" s="322"/>
      <c r="D5" s="322"/>
      <c r="E5" s="322"/>
      <c r="F5" s="322"/>
      <c r="G5" s="322"/>
      <c r="H5" s="324"/>
      <c r="I5" s="324"/>
      <c r="J5" s="322"/>
      <c r="K5" s="322"/>
      <c r="L5" s="322"/>
      <c r="M5" s="322"/>
      <c r="N5" s="322"/>
      <c r="O5" s="322"/>
      <c r="P5" s="322"/>
      <c r="Q5" s="328"/>
      <c r="R5" s="322"/>
      <c r="S5" s="322"/>
      <c r="T5" s="322"/>
      <c r="U5" s="322"/>
      <c r="V5" s="324"/>
      <c r="W5" s="324"/>
      <c r="X5" s="324"/>
      <c r="Y5" s="324"/>
      <c r="Z5" s="322"/>
      <c r="AA5" s="322"/>
      <c r="AB5" s="322"/>
      <c r="AC5" s="322"/>
      <c r="AD5" s="322"/>
      <c r="AE5" s="322"/>
      <c r="AF5" s="322"/>
      <c r="AG5" s="322"/>
      <c r="AH5" s="668"/>
      <c r="AI5" s="668"/>
      <c r="AJ5" s="668"/>
      <c r="AK5" s="668"/>
      <c r="AL5" s="668"/>
      <c r="AM5" s="35"/>
      <c r="AN5" s="668"/>
      <c r="AO5" s="668"/>
      <c r="AP5" s="668"/>
      <c r="AQ5" s="668"/>
      <c r="AR5" s="668"/>
      <c r="AS5" s="668"/>
    </row>
    <row r="6" spans="1:45" ht="12.75" customHeight="1">
      <c r="A6" s="675">
        <v>2004</v>
      </c>
      <c r="B6" s="95">
        <v>15.2417962003454</v>
      </c>
      <c r="C6" s="95">
        <v>11.3906678865508</v>
      </c>
      <c r="D6" s="95">
        <v>13.417951417010087</v>
      </c>
      <c r="E6" s="95">
        <v>9.6012127791791784</v>
      </c>
      <c r="F6" s="95">
        <v>10.656194987134006</v>
      </c>
      <c r="G6" s="95">
        <v>6.7460357307416521</v>
      </c>
      <c r="H6" s="97" t="s">
        <v>38</v>
      </c>
      <c r="I6" s="97" t="s">
        <v>38</v>
      </c>
      <c r="J6" s="95">
        <v>1.6542803996577946</v>
      </c>
      <c r="K6" s="95">
        <v>1.8550634038486531</v>
      </c>
      <c r="L6" s="95">
        <v>0.38860103626942999</v>
      </c>
      <c r="M6" s="95">
        <v>0.41171088746569101</v>
      </c>
      <c r="N6" s="95">
        <v>0.34542314335060398</v>
      </c>
      <c r="O6" s="95">
        <v>0.41171088746569101</v>
      </c>
      <c r="P6" s="95">
        <v>7.3353518532857528E-2</v>
      </c>
      <c r="Q6" s="96" t="s">
        <v>121</v>
      </c>
      <c r="R6" s="95">
        <v>1.218739564904002</v>
      </c>
      <c r="S6" s="95">
        <v>0.68274450138459497</v>
      </c>
      <c r="T6" s="95">
        <v>0.69017435671400418</v>
      </c>
      <c r="U6" s="95">
        <v>0.4</v>
      </c>
      <c r="V6" s="97" t="s">
        <v>38</v>
      </c>
      <c r="W6" s="97" t="s">
        <v>38</v>
      </c>
      <c r="X6" s="97" t="s">
        <v>38</v>
      </c>
      <c r="Y6" s="97" t="s">
        <v>38</v>
      </c>
      <c r="Z6" s="95">
        <v>2.7168045475680684</v>
      </c>
      <c r="AA6" s="95">
        <v>2.4403032475115931</v>
      </c>
      <c r="AB6" s="95">
        <v>0.7046652168654598</v>
      </c>
      <c r="AC6" s="95">
        <v>0.56305277708616985</v>
      </c>
      <c r="AD6" s="95">
        <v>1.0558961993443443</v>
      </c>
      <c r="AE6" s="95">
        <v>0.26131850028213527</v>
      </c>
      <c r="AF6" s="95">
        <v>0.75678886992682814</v>
      </c>
      <c r="AG6" s="95">
        <v>0.69431439559178709</v>
      </c>
      <c r="AH6" s="668"/>
      <c r="AI6" s="668"/>
      <c r="AJ6" s="668"/>
      <c r="AK6" s="668"/>
      <c r="AL6" s="668"/>
      <c r="AM6" s="35"/>
      <c r="AN6" s="668"/>
      <c r="AO6" s="668"/>
      <c r="AP6" s="668"/>
      <c r="AQ6" s="668"/>
      <c r="AR6" s="668"/>
      <c r="AS6" s="668"/>
    </row>
    <row r="7" spans="1:45" ht="12.75" customHeight="1">
      <c r="A7" s="675">
        <v>2005</v>
      </c>
      <c r="B7" s="95">
        <v>16.175842936406301</v>
      </c>
      <c r="C7" s="95">
        <v>11.6591928251121</v>
      </c>
      <c r="D7" s="95">
        <v>13.775254695297878</v>
      </c>
      <c r="E7" s="95">
        <v>9.900531653808633</v>
      </c>
      <c r="F7" s="95">
        <v>11.658532344774608</v>
      </c>
      <c r="G7" s="95">
        <v>7.3365089964938042</v>
      </c>
      <c r="H7" s="97" t="s">
        <v>38</v>
      </c>
      <c r="I7" s="97" t="s">
        <v>38</v>
      </c>
      <c r="J7" s="95">
        <v>1.4746226898152293</v>
      </c>
      <c r="K7" s="95">
        <v>1.650188056527627</v>
      </c>
      <c r="L7" s="95">
        <v>0.38412291933418702</v>
      </c>
      <c r="M7" s="95">
        <v>0.44843049327354301</v>
      </c>
      <c r="N7" s="95">
        <v>0.38395904436860101</v>
      </c>
      <c r="O7" s="95">
        <v>0.44843049327354301</v>
      </c>
      <c r="P7" s="95">
        <v>4.0745568512029401E-2</v>
      </c>
      <c r="Q7" s="96" t="s">
        <v>121</v>
      </c>
      <c r="R7" s="95">
        <v>0.99805797795564055</v>
      </c>
      <c r="S7" s="95">
        <v>0.93448774116044986</v>
      </c>
      <c r="T7" s="95">
        <v>0.63543849605912461</v>
      </c>
      <c r="U7" s="95">
        <v>0.4</v>
      </c>
      <c r="V7" s="97" t="s">
        <v>38</v>
      </c>
      <c r="W7" s="97" t="s">
        <v>38</v>
      </c>
      <c r="X7" s="97" t="s">
        <v>38</v>
      </c>
      <c r="Y7" s="97" t="s">
        <v>38</v>
      </c>
      <c r="Z7" s="95">
        <v>2.2880396118605901</v>
      </c>
      <c r="AA7" s="95">
        <v>1.5985390114789513</v>
      </c>
      <c r="AB7" s="95">
        <v>0.45898954804163333</v>
      </c>
      <c r="AC7" s="95">
        <v>0.37115934468390555</v>
      </c>
      <c r="AD7" s="95">
        <v>0.82149640297427362</v>
      </c>
      <c r="AE7" s="95">
        <v>0.55304091302098413</v>
      </c>
      <c r="AF7" s="95">
        <v>0.93219161075493995</v>
      </c>
      <c r="AG7" s="95">
        <v>0.74399548161720208</v>
      </c>
      <c r="AH7" s="668"/>
      <c r="AI7" s="668"/>
      <c r="AJ7" s="668"/>
      <c r="AK7" s="668"/>
      <c r="AL7" s="668"/>
      <c r="AM7" s="35"/>
      <c r="AN7" s="668"/>
      <c r="AO7" s="668"/>
      <c r="AP7" s="668"/>
      <c r="AQ7" s="668"/>
      <c r="AR7" s="668"/>
      <c r="AS7" s="668"/>
    </row>
    <row r="8" spans="1:45" ht="12.75" customHeight="1">
      <c r="A8" s="675">
        <v>2006</v>
      </c>
      <c r="B8" s="95">
        <v>15.968992248061999</v>
      </c>
      <c r="C8" s="95">
        <v>12.40478781284</v>
      </c>
      <c r="D8" s="95">
        <v>13.290416942299569</v>
      </c>
      <c r="E8" s="95">
        <v>10.545321804510326</v>
      </c>
      <c r="F8" s="95">
        <v>12.398013716054288</v>
      </c>
      <c r="G8" s="95">
        <v>7.8099676761408681</v>
      </c>
      <c r="H8" s="97" t="s">
        <v>38</v>
      </c>
      <c r="I8" s="97" t="s">
        <v>38</v>
      </c>
      <c r="J8" s="95">
        <v>1.7583433778102282</v>
      </c>
      <c r="K8" s="95">
        <v>1.4928146660281776</v>
      </c>
      <c r="L8" s="95">
        <v>0.46511627906976699</v>
      </c>
      <c r="M8" s="95">
        <v>0.54377379010331695</v>
      </c>
      <c r="N8" s="95">
        <v>0.36194415718717698</v>
      </c>
      <c r="O8" s="95">
        <v>0.48966267682263298</v>
      </c>
      <c r="P8" s="95">
        <v>0.25853154084798302</v>
      </c>
      <c r="Q8" s="95">
        <v>0.10875475802066301</v>
      </c>
      <c r="R8" s="95">
        <v>1.6761420125284037</v>
      </c>
      <c r="S8" s="95">
        <v>1.0307987780786703</v>
      </c>
      <c r="T8" s="95">
        <v>0.7654740861579945</v>
      </c>
      <c r="U8" s="95">
        <v>0.2</v>
      </c>
      <c r="V8" s="97" t="s">
        <v>38</v>
      </c>
      <c r="W8" s="97" t="s">
        <v>38</v>
      </c>
      <c r="X8" s="97" t="s">
        <v>38</v>
      </c>
      <c r="Y8" s="97" t="s">
        <v>38</v>
      </c>
      <c r="Z8" s="95">
        <v>1.8018189139956711</v>
      </c>
      <c r="AA8" s="95">
        <v>1.7198189588588195</v>
      </c>
      <c r="AB8" s="95">
        <v>0.43602255395811962</v>
      </c>
      <c r="AC8" s="95">
        <v>0.39825371467621012</v>
      </c>
      <c r="AD8" s="95">
        <v>0.70275131652894407</v>
      </c>
      <c r="AE8" s="95">
        <v>0.78084507652328394</v>
      </c>
      <c r="AF8" s="95">
        <v>0.78971420542748683</v>
      </c>
      <c r="AG8" s="95">
        <v>1.2420056572810683</v>
      </c>
      <c r="AH8" s="668"/>
      <c r="AI8" s="668"/>
      <c r="AJ8" s="668"/>
      <c r="AK8" s="668"/>
      <c r="AL8" s="668"/>
      <c r="AM8" s="668"/>
      <c r="AN8" s="668"/>
      <c r="AO8" s="668"/>
      <c r="AP8" s="668"/>
      <c r="AQ8" s="668"/>
      <c r="AR8" s="668"/>
      <c r="AS8" s="668"/>
    </row>
    <row r="9" spans="1:45" ht="12.75" customHeight="1">
      <c r="A9" s="675">
        <v>2007</v>
      </c>
      <c r="B9" s="95">
        <v>16.466614230632594</v>
      </c>
      <c r="C9" s="95">
        <v>12.568218229995828</v>
      </c>
      <c r="D9" s="97" t="s">
        <v>38</v>
      </c>
      <c r="E9" s="97" t="s">
        <v>38</v>
      </c>
      <c r="F9" s="97" t="s">
        <v>38</v>
      </c>
      <c r="G9" s="97" t="s">
        <v>38</v>
      </c>
      <c r="H9" s="97" t="s">
        <v>38</v>
      </c>
      <c r="I9" s="97" t="s">
        <v>38</v>
      </c>
      <c r="J9" s="95">
        <v>1.3050803062980345</v>
      </c>
      <c r="K9" s="95">
        <v>1.691095493479305</v>
      </c>
      <c r="L9" s="95">
        <v>0.5787805894650413</v>
      </c>
      <c r="M9" s="95">
        <v>0.11975027229181895</v>
      </c>
      <c r="N9" s="97" t="s">
        <v>38</v>
      </c>
      <c r="O9" s="97" t="s">
        <v>38</v>
      </c>
      <c r="P9" s="97" t="s">
        <v>38</v>
      </c>
      <c r="Q9" s="97" t="s">
        <v>38</v>
      </c>
      <c r="R9" s="95">
        <v>1.3763783582339377</v>
      </c>
      <c r="S9" s="95">
        <v>1.3550446947884951</v>
      </c>
      <c r="T9" s="95">
        <v>0.76776363278267201</v>
      </c>
      <c r="U9" s="95">
        <v>0.5</v>
      </c>
      <c r="V9" s="95">
        <v>1.7047231136160788</v>
      </c>
      <c r="W9" s="95">
        <v>2.1505624847180425</v>
      </c>
      <c r="X9" s="97" t="s">
        <v>38</v>
      </c>
      <c r="Y9" s="97" t="s">
        <v>38</v>
      </c>
      <c r="Z9" s="95">
        <v>1.7585358896402183</v>
      </c>
      <c r="AA9" s="95">
        <v>1.7075432457155544</v>
      </c>
      <c r="AB9" s="95">
        <v>0.56453494656683489</v>
      </c>
      <c r="AC9" s="95">
        <v>0.30754787913600345</v>
      </c>
      <c r="AD9" s="95">
        <v>0.85798022045510192</v>
      </c>
      <c r="AE9" s="95">
        <v>0.53738812567039662</v>
      </c>
      <c r="AF9" s="95">
        <v>0.82608543635993192</v>
      </c>
      <c r="AG9" s="95">
        <v>0.51888222775474546</v>
      </c>
      <c r="AH9" s="668"/>
      <c r="AI9" s="668"/>
      <c r="AJ9" s="668"/>
      <c r="AK9" s="668"/>
      <c r="AL9" s="668"/>
      <c r="AM9" s="668"/>
      <c r="AN9" s="668"/>
      <c r="AO9" s="668"/>
      <c r="AP9" s="668"/>
      <c r="AQ9" s="668"/>
      <c r="AR9" s="668"/>
      <c r="AS9" s="668"/>
    </row>
    <row r="10" spans="1:45" ht="12.75" customHeight="1">
      <c r="A10" s="675">
        <v>2008</v>
      </c>
      <c r="B10" s="95">
        <v>15.760016149549417</v>
      </c>
      <c r="C10" s="95">
        <v>12.46611580975881</v>
      </c>
      <c r="D10" s="97" t="s">
        <v>38</v>
      </c>
      <c r="E10" s="97" t="s">
        <v>38</v>
      </c>
      <c r="F10" s="97" t="s">
        <v>38</v>
      </c>
      <c r="G10" s="97" t="s">
        <v>38</v>
      </c>
      <c r="H10" s="97" t="s">
        <v>38</v>
      </c>
      <c r="I10" s="97" t="s">
        <v>38</v>
      </c>
      <c r="J10" s="95">
        <v>1.3115422348246999</v>
      </c>
      <c r="K10" s="95">
        <v>1.4485349402270105</v>
      </c>
      <c r="L10" s="95">
        <v>0.5781311883404805</v>
      </c>
      <c r="M10" s="95">
        <v>0.37658868526307021</v>
      </c>
      <c r="N10" s="97" t="s">
        <v>38</v>
      </c>
      <c r="O10" s="97" t="s">
        <v>38</v>
      </c>
      <c r="P10" s="97" t="s">
        <v>38</v>
      </c>
      <c r="Q10" s="97" t="s">
        <v>38</v>
      </c>
      <c r="R10" s="95">
        <v>0.8844824660171835</v>
      </c>
      <c r="S10" s="95">
        <v>1.3230269853555936</v>
      </c>
      <c r="T10" s="95">
        <v>1.086111953868689</v>
      </c>
      <c r="U10" s="95">
        <v>0.5</v>
      </c>
      <c r="V10" s="95">
        <v>1.1784330927124114</v>
      </c>
      <c r="W10" s="95">
        <v>1.8523717068389001</v>
      </c>
      <c r="X10" s="97" t="s">
        <v>38</v>
      </c>
      <c r="Y10" s="97" t="s">
        <v>38</v>
      </c>
      <c r="Z10" s="95">
        <v>1.3106149762640693</v>
      </c>
      <c r="AA10" s="95">
        <v>1.5505222660350457</v>
      </c>
      <c r="AB10" s="95">
        <v>0.14447656798208333</v>
      </c>
      <c r="AC10" s="95">
        <v>0.37795723512426455</v>
      </c>
      <c r="AD10" s="95">
        <v>1.1934523199802678</v>
      </c>
      <c r="AE10" s="95">
        <v>0.56304415732234292</v>
      </c>
      <c r="AF10" s="95">
        <v>0.6384257211847334</v>
      </c>
      <c r="AG10" s="95">
        <v>0.61051232436620184</v>
      </c>
      <c r="AH10" s="668"/>
      <c r="AI10" s="668"/>
      <c r="AJ10" s="668"/>
      <c r="AK10" s="668"/>
      <c r="AL10" s="668"/>
      <c r="AM10" s="668"/>
      <c r="AN10" s="668"/>
      <c r="AO10" s="668"/>
      <c r="AP10" s="668"/>
      <c r="AQ10" s="668"/>
      <c r="AR10" s="668"/>
      <c r="AS10" s="668"/>
    </row>
    <row r="11" spans="1:45" ht="12.75" customHeight="1">
      <c r="A11" s="675">
        <v>2009</v>
      </c>
      <c r="B11" s="95">
        <v>17.326272580285245</v>
      </c>
      <c r="C11" s="95">
        <v>14.303462534582181</v>
      </c>
      <c r="D11" s="97" t="s">
        <v>38</v>
      </c>
      <c r="E11" s="97" t="s">
        <v>38</v>
      </c>
      <c r="F11" s="97" t="s">
        <v>38</v>
      </c>
      <c r="G11" s="97" t="s">
        <v>38</v>
      </c>
      <c r="H11" s="97" t="s">
        <v>38</v>
      </c>
      <c r="I11" s="97" t="s">
        <v>38</v>
      </c>
      <c r="J11" s="95">
        <v>2.1835683607954381</v>
      </c>
      <c r="K11" s="95">
        <v>1.5594077281092122</v>
      </c>
      <c r="L11" s="95">
        <v>0.31891423082311754</v>
      </c>
      <c r="M11" s="95">
        <v>0.14782889339294589</v>
      </c>
      <c r="N11" s="97" t="s">
        <v>38</v>
      </c>
      <c r="O11" s="97" t="s">
        <v>38</v>
      </c>
      <c r="P11" s="97" t="s">
        <v>38</v>
      </c>
      <c r="Q11" s="97" t="s">
        <v>38</v>
      </c>
      <c r="R11" s="95">
        <v>1.4103505000081835</v>
      </c>
      <c r="S11" s="95">
        <v>1.3709108231761782</v>
      </c>
      <c r="T11" s="95">
        <v>0.58557313467802752</v>
      </c>
      <c r="U11" s="95">
        <v>0.5</v>
      </c>
      <c r="V11" s="95">
        <v>2.3570679785987836</v>
      </c>
      <c r="W11" s="95">
        <v>2.273362655385597</v>
      </c>
      <c r="X11" s="97" t="s">
        <v>38</v>
      </c>
      <c r="Y11" s="97" t="s">
        <v>38</v>
      </c>
      <c r="Z11" s="95">
        <v>0.96594478083916724</v>
      </c>
      <c r="AA11" s="95">
        <v>1.009800856356083</v>
      </c>
      <c r="AB11" s="95">
        <v>0.31760620133072637</v>
      </c>
      <c r="AC11" s="95">
        <v>0.22312124776045833</v>
      </c>
      <c r="AD11" s="95">
        <v>1.5454884104853539</v>
      </c>
      <c r="AE11" s="95">
        <v>1.059944136131451</v>
      </c>
      <c r="AF11" s="95">
        <v>0.63804424855710007</v>
      </c>
      <c r="AG11" s="95">
        <v>0.57111895042637839</v>
      </c>
      <c r="AH11" s="668"/>
      <c r="AI11" s="668"/>
      <c r="AJ11" s="668"/>
      <c r="AK11" s="668"/>
      <c r="AL11" s="668"/>
      <c r="AM11" s="668"/>
      <c r="AN11" s="668"/>
      <c r="AO11" s="668"/>
      <c r="AP11" s="668"/>
      <c r="AQ11" s="668"/>
      <c r="AR11" s="668"/>
      <c r="AS11" s="668"/>
    </row>
    <row r="12" spans="1:45" ht="12.75" customHeight="1">
      <c r="A12" s="675">
        <v>2010</v>
      </c>
      <c r="B12" s="95">
        <v>19.348687643136522</v>
      </c>
      <c r="C12" s="95">
        <v>13.683920081666628</v>
      </c>
      <c r="D12" s="97" t="s">
        <v>38</v>
      </c>
      <c r="E12" s="97" t="s">
        <v>38</v>
      </c>
      <c r="F12" s="97" t="s">
        <v>38</v>
      </c>
      <c r="G12" s="97" t="s">
        <v>38</v>
      </c>
      <c r="H12" s="97" t="s">
        <v>38</v>
      </c>
      <c r="I12" s="97" t="s">
        <v>38</v>
      </c>
      <c r="J12" s="95">
        <v>2.1016112954942665</v>
      </c>
      <c r="K12" s="95">
        <v>1.5245961258493714</v>
      </c>
      <c r="L12" s="95">
        <v>0.71222755151510697</v>
      </c>
      <c r="M12" s="95">
        <v>4.8887176250392066E-2</v>
      </c>
      <c r="N12" s="97" t="s">
        <v>38</v>
      </c>
      <c r="O12" s="97" t="s">
        <v>38</v>
      </c>
      <c r="P12" s="97" t="s">
        <v>38</v>
      </c>
      <c r="Q12" s="97" t="s">
        <v>38</v>
      </c>
      <c r="R12" s="95">
        <v>1.5466886716165478</v>
      </c>
      <c r="S12" s="95">
        <v>0.89691055861484825</v>
      </c>
      <c r="T12" s="95">
        <v>1.7321046952217305</v>
      </c>
      <c r="U12" s="95">
        <v>0.8</v>
      </c>
      <c r="V12" s="95">
        <v>2.3233915389849602</v>
      </c>
      <c r="W12" s="95">
        <v>2.2640540984191913</v>
      </c>
      <c r="X12" s="97" t="s">
        <v>38</v>
      </c>
      <c r="Y12" s="97" t="s">
        <v>38</v>
      </c>
      <c r="Z12" s="95">
        <v>2.0219044208576591</v>
      </c>
      <c r="AA12" s="95">
        <v>0.97719332809728965</v>
      </c>
      <c r="AB12" s="95">
        <v>0.33203125837546493</v>
      </c>
      <c r="AC12" s="95">
        <v>0.41821056725427336</v>
      </c>
      <c r="AD12" s="95">
        <v>1.3123550327613067</v>
      </c>
      <c r="AE12" s="95">
        <v>1.0071565189506755</v>
      </c>
      <c r="AF12" s="95">
        <v>0.97344985560602337</v>
      </c>
      <c r="AG12" s="95">
        <v>0.89947667920606078</v>
      </c>
      <c r="AH12" s="668"/>
      <c r="AI12" s="668"/>
      <c r="AJ12" s="668"/>
      <c r="AK12" s="668"/>
      <c r="AL12" s="668"/>
      <c r="AM12" s="668"/>
      <c r="AN12" s="668"/>
      <c r="AO12" s="668"/>
      <c r="AP12" s="668"/>
      <c r="AQ12" s="668"/>
      <c r="AR12" s="668"/>
      <c r="AS12" s="668"/>
    </row>
    <row r="13" spans="1:45" ht="12.75" customHeight="1">
      <c r="A13" s="675">
        <v>2011</v>
      </c>
      <c r="B13" s="95">
        <v>18.931150428902846</v>
      </c>
      <c r="C13" s="95">
        <v>12.352768584029162</v>
      </c>
      <c r="D13" s="97" t="s">
        <v>38</v>
      </c>
      <c r="E13" s="97" t="s">
        <v>38</v>
      </c>
      <c r="F13" s="97" t="s">
        <v>38</v>
      </c>
      <c r="G13" s="97" t="s">
        <v>38</v>
      </c>
      <c r="H13" s="97" t="s">
        <v>38</v>
      </c>
      <c r="I13" s="97" t="s">
        <v>38</v>
      </c>
      <c r="J13" s="95">
        <v>1.9584043069215697</v>
      </c>
      <c r="K13" s="95">
        <v>1.1062848182917224</v>
      </c>
      <c r="L13" s="95">
        <v>0.61831389870202658</v>
      </c>
      <c r="M13" s="95">
        <v>0.20629911463159495</v>
      </c>
      <c r="N13" s="97" t="s">
        <v>38</v>
      </c>
      <c r="O13" s="97" t="s">
        <v>38</v>
      </c>
      <c r="P13" s="97" t="s">
        <v>38</v>
      </c>
      <c r="Q13" s="97" t="s">
        <v>38</v>
      </c>
      <c r="R13" s="95">
        <v>1.8227275900519007</v>
      </c>
      <c r="S13" s="95">
        <v>0.95044493215092118</v>
      </c>
      <c r="T13" s="95">
        <v>1.0895632883906075</v>
      </c>
      <c r="U13" s="95">
        <v>0.4</v>
      </c>
      <c r="V13" s="95">
        <v>2.7011359645564559</v>
      </c>
      <c r="W13" s="95">
        <v>1.9741646115598426</v>
      </c>
      <c r="X13" s="97" t="s">
        <v>38</v>
      </c>
      <c r="Y13" s="97" t="s">
        <v>38</v>
      </c>
      <c r="Z13" s="95">
        <v>1.5075371554435084</v>
      </c>
      <c r="AA13" s="95">
        <v>0.85473823329185961</v>
      </c>
      <c r="AB13" s="95">
        <v>0.34942893960204136</v>
      </c>
      <c r="AC13" s="95">
        <v>0.16883294277511857</v>
      </c>
      <c r="AD13" s="95">
        <v>1.3461441009529775</v>
      </c>
      <c r="AE13" s="95">
        <v>0.24333603738545623</v>
      </c>
      <c r="AF13" s="95">
        <v>0.70894919640673526</v>
      </c>
      <c r="AG13" s="95">
        <v>0.99958542021446817</v>
      </c>
    </row>
    <row r="14" spans="1:45" ht="12.75" customHeight="1">
      <c r="A14" s="675" t="s">
        <v>92</v>
      </c>
      <c r="B14" s="95">
        <v>18.997433772062095</v>
      </c>
      <c r="C14" s="95">
        <v>13.825854487492764</v>
      </c>
      <c r="D14" s="97" t="s">
        <v>38</v>
      </c>
      <c r="E14" s="97" t="s">
        <v>38</v>
      </c>
      <c r="F14" s="97" t="s">
        <v>38</v>
      </c>
      <c r="G14" s="97" t="s">
        <v>38</v>
      </c>
      <c r="H14" s="97" t="s">
        <v>38</v>
      </c>
      <c r="I14" s="97" t="s">
        <v>38</v>
      </c>
      <c r="J14" s="95">
        <v>1.352755683369107</v>
      </c>
      <c r="K14" s="95">
        <v>0.95238313093052562</v>
      </c>
      <c r="L14" s="95">
        <v>0.37200890922522661</v>
      </c>
      <c r="M14" s="95">
        <v>0.11962089266307173</v>
      </c>
      <c r="N14" s="97" t="s">
        <v>38</v>
      </c>
      <c r="O14" s="97" t="s">
        <v>38</v>
      </c>
      <c r="P14" s="97" t="s">
        <v>38</v>
      </c>
      <c r="Q14" s="97" t="s">
        <v>38</v>
      </c>
      <c r="R14" s="95">
        <v>0.87333375625380771</v>
      </c>
      <c r="S14" s="95">
        <v>0.72027240650891844</v>
      </c>
      <c r="T14" s="95">
        <v>0.7643874829278795</v>
      </c>
      <c r="U14" s="95">
        <v>0.4</v>
      </c>
      <c r="V14" s="95">
        <v>2.1454939404615017</v>
      </c>
      <c r="W14" s="95">
        <v>2.4015458307889079</v>
      </c>
      <c r="X14" s="97" t="s">
        <v>38</v>
      </c>
      <c r="Y14" s="97" t="s">
        <v>38</v>
      </c>
      <c r="Z14" s="95">
        <v>1.1077162781750456</v>
      </c>
      <c r="AA14" s="95">
        <v>0.75457178285982829</v>
      </c>
      <c r="AB14" s="95">
        <v>0.21746932273952391</v>
      </c>
      <c r="AC14" s="95">
        <v>0.25025843172929735</v>
      </c>
      <c r="AD14" s="95">
        <v>1.0450612936652155</v>
      </c>
      <c r="AE14" s="95">
        <v>0.61532487047698625</v>
      </c>
      <c r="AF14" s="95">
        <v>1.017363811896526</v>
      </c>
      <c r="AG14" s="95">
        <v>0.71364669965818428</v>
      </c>
    </row>
    <row r="15" spans="1:45" ht="12.75" customHeight="1">
      <c r="A15" s="675" t="s">
        <v>93</v>
      </c>
      <c r="B15" s="95">
        <v>18.5840707964602</v>
      </c>
      <c r="C15" s="95">
        <v>12.979189485213601</v>
      </c>
      <c r="D15" s="95">
        <v>12.814132366541489</v>
      </c>
      <c r="E15" s="95">
        <v>9.1897800137847234</v>
      </c>
      <c r="F15" s="95">
        <v>15.392335623584879</v>
      </c>
      <c r="G15" s="95">
        <v>9.4190807977258899</v>
      </c>
      <c r="H15" s="95">
        <v>5.2833246647365808</v>
      </c>
      <c r="I15" s="95">
        <v>3.3426266978247541</v>
      </c>
      <c r="J15" s="95">
        <v>1.1746994565928017</v>
      </c>
      <c r="K15" s="95">
        <v>0.7665796923793653</v>
      </c>
      <c r="L15" s="95">
        <v>0.23380407975399348</v>
      </c>
      <c r="M15" s="95">
        <v>0.20588431974978375</v>
      </c>
      <c r="N15" s="97" t="s">
        <v>38</v>
      </c>
      <c r="O15" s="97" t="s">
        <v>38</v>
      </c>
      <c r="P15" s="97" t="s">
        <v>38</v>
      </c>
      <c r="Q15" s="97" t="s">
        <v>38</v>
      </c>
      <c r="R15" s="95">
        <v>1.0338285850510422</v>
      </c>
      <c r="S15" s="95">
        <v>0.86130161296794727</v>
      </c>
      <c r="T15" s="97" t="s">
        <v>38</v>
      </c>
      <c r="U15" s="97" t="s">
        <v>38</v>
      </c>
      <c r="V15" s="95">
        <v>1.5143401699610133</v>
      </c>
      <c r="W15" s="95">
        <v>1.6127758279352973</v>
      </c>
      <c r="X15" s="97" t="s">
        <v>38</v>
      </c>
      <c r="Y15" s="97" t="s">
        <v>38</v>
      </c>
      <c r="Z15" s="95">
        <v>1.0416666666666701</v>
      </c>
      <c r="AA15" s="95">
        <v>0.76670317634173102</v>
      </c>
      <c r="AB15" s="95">
        <v>0.32837408543873764</v>
      </c>
      <c r="AC15" s="95">
        <v>0.19367612921693808</v>
      </c>
      <c r="AD15" s="95">
        <v>0.86999408801387534</v>
      </c>
      <c r="AE15" s="95">
        <v>0.82789268219407075</v>
      </c>
      <c r="AF15" s="95">
        <v>1.5772374087111376</v>
      </c>
      <c r="AG15" s="95">
        <v>1.2287307103572058</v>
      </c>
    </row>
    <row r="16" spans="1:45" ht="12.75" customHeight="1">
      <c r="A16" s="675">
        <v>2013</v>
      </c>
      <c r="B16" s="95">
        <v>18.0276662204373</v>
      </c>
      <c r="C16" s="95">
        <v>12.6815101645692</v>
      </c>
      <c r="D16" s="95">
        <v>11.843952764378136</v>
      </c>
      <c r="E16" s="95">
        <v>9.0156620271044225</v>
      </c>
      <c r="F16" s="95">
        <v>15.379685686157679</v>
      </c>
      <c r="G16" s="95">
        <v>9.6981534863529326</v>
      </c>
      <c r="H16" s="95">
        <v>6.4155612527547392</v>
      </c>
      <c r="I16" s="95">
        <v>3.5282958139083971</v>
      </c>
      <c r="J16" s="95">
        <v>1.2431408621482969</v>
      </c>
      <c r="K16" s="95">
        <v>0.74705679551770166</v>
      </c>
      <c r="L16" s="95">
        <v>0.40046114429012902</v>
      </c>
      <c r="M16" s="95">
        <v>0.31469049434146207</v>
      </c>
      <c r="N16" s="97" t="s">
        <v>38</v>
      </c>
      <c r="O16" s="97" t="s">
        <v>38</v>
      </c>
      <c r="P16" s="97" t="s">
        <v>38</v>
      </c>
      <c r="Q16" s="97" t="s">
        <v>38</v>
      </c>
      <c r="R16" s="95">
        <v>1.8030118821053214</v>
      </c>
      <c r="S16" s="95">
        <v>0.66621752606249451</v>
      </c>
      <c r="T16" s="97" t="s">
        <v>38</v>
      </c>
      <c r="U16" s="97" t="s">
        <v>38</v>
      </c>
      <c r="V16" s="95">
        <v>1.4086644088520339</v>
      </c>
      <c r="W16" s="95">
        <v>1.2598127236383558</v>
      </c>
      <c r="X16" s="97" t="s">
        <v>38</v>
      </c>
      <c r="Y16" s="97" t="s">
        <v>38</v>
      </c>
      <c r="Z16" s="95">
        <v>1.5059678620061527</v>
      </c>
      <c r="AA16" s="95">
        <v>0.96102470509474502</v>
      </c>
      <c r="AB16" s="95">
        <v>0.33251795610680068</v>
      </c>
      <c r="AC16" s="95">
        <v>0.2356316574534148</v>
      </c>
      <c r="AD16" s="95">
        <v>0.83824234010325527</v>
      </c>
      <c r="AE16" s="95">
        <v>0.5900077048641984</v>
      </c>
      <c r="AF16" s="95">
        <v>1.8465783783587935</v>
      </c>
      <c r="AG16" s="95">
        <v>0.87912926707786077</v>
      </c>
    </row>
    <row r="17" spans="1:35" ht="12.75" customHeight="1">
      <c r="A17" s="675">
        <v>2014</v>
      </c>
      <c r="B17" s="95">
        <v>18.9777327935223</v>
      </c>
      <c r="C17" s="95">
        <v>13.041125541125499</v>
      </c>
      <c r="D17" s="95">
        <v>11.2911392405063</v>
      </c>
      <c r="E17" s="95">
        <v>7.7339102217414801</v>
      </c>
      <c r="F17" s="95">
        <v>16.658227848101301</v>
      </c>
      <c r="G17" s="95">
        <v>9.7943722943722893</v>
      </c>
      <c r="H17" s="95">
        <v>6.8319838056680204</v>
      </c>
      <c r="I17" s="95">
        <v>4.3266630611141199</v>
      </c>
      <c r="J17" s="95">
        <v>1.41772151898734</v>
      </c>
      <c r="K17" s="95">
        <v>1.24391563007031</v>
      </c>
      <c r="L17" s="95">
        <v>0.45546558704453399</v>
      </c>
      <c r="M17" s="95">
        <v>5.4083288263926499E-2</v>
      </c>
      <c r="N17" s="97" t="s">
        <v>38</v>
      </c>
      <c r="O17" s="97" t="s">
        <v>38</v>
      </c>
      <c r="P17" s="97" t="s">
        <v>38</v>
      </c>
      <c r="Q17" s="97" t="s">
        <v>38</v>
      </c>
      <c r="R17" s="95">
        <v>1.9</v>
      </c>
      <c r="S17" s="95">
        <v>0.8</v>
      </c>
      <c r="T17" s="97" t="s">
        <v>38</v>
      </c>
      <c r="U17" s="97" t="s">
        <v>38</v>
      </c>
      <c r="V17" s="95">
        <v>1.7712550607287401</v>
      </c>
      <c r="W17" s="95">
        <v>1.1357490535424599</v>
      </c>
      <c r="X17" s="97" t="s">
        <v>38</v>
      </c>
      <c r="Y17" s="97" t="s">
        <v>38</v>
      </c>
      <c r="Z17" s="95">
        <v>2.0253164556962</v>
      </c>
      <c r="AA17" s="95">
        <v>1.08166576527853</v>
      </c>
      <c r="AB17" s="95">
        <v>0.405063291139241</v>
      </c>
      <c r="AC17" s="95">
        <v>0.108225108225108</v>
      </c>
      <c r="AD17" s="95">
        <v>1.0126582278481</v>
      </c>
      <c r="AE17" s="95">
        <v>0.216450216450216</v>
      </c>
      <c r="AF17" s="95">
        <v>1.26582278481013</v>
      </c>
      <c r="AG17" s="95">
        <v>0.81168831168831201</v>
      </c>
    </row>
    <row r="18" spans="1:35" ht="12.75" customHeight="1">
      <c r="A18" s="675">
        <v>2015</v>
      </c>
      <c r="B18" s="95">
        <v>15.958149012486301</v>
      </c>
      <c r="C18" s="95">
        <v>12.5975886395983</v>
      </c>
      <c r="D18" s="95">
        <v>7.96981823825951</v>
      </c>
      <c r="E18" s="95">
        <v>7.0938640449561099</v>
      </c>
      <c r="F18" s="95">
        <v>14.8123077756148</v>
      </c>
      <c r="G18" s="95">
        <v>11.024454087385701</v>
      </c>
      <c r="H18" s="95">
        <v>3.16719962034355</v>
      </c>
      <c r="I18" s="95">
        <v>2.55390696090807</v>
      </c>
      <c r="J18" s="95">
        <v>1.15810090964238</v>
      </c>
      <c r="K18" s="95">
        <v>0.81933602723398502</v>
      </c>
      <c r="L18" s="95">
        <v>0.29633110246845601</v>
      </c>
      <c r="M18" s="95">
        <v>0.18838331148943399</v>
      </c>
      <c r="N18" s="97" t="s">
        <v>38</v>
      </c>
      <c r="O18" s="97" t="s">
        <v>38</v>
      </c>
      <c r="P18" s="97" t="s">
        <v>38</v>
      </c>
      <c r="Q18" s="97" t="s">
        <v>38</v>
      </c>
      <c r="R18" s="95">
        <v>1.62914722028129</v>
      </c>
      <c r="S18" s="95">
        <v>0.73337216256503401</v>
      </c>
      <c r="T18" s="95">
        <v>0.84792341545757099</v>
      </c>
      <c r="U18" s="95">
        <v>0.55079025476341403</v>
      </c>
      <c r="V18" s="95">
        <v>1.1735871248004199</v>
      </c>
      <c r="W18" s="95">
        <v>1.1471054916807899</v>
      </c>
      <c r="X18" s="95">
        <v>1.51505046942671</v>
      </c>
      <c r="Y18" s="95">
        <v>0.79643467200442797</v>
      </c>
      <c r="Z18" s="95">
        <v>1.4980505333999199</v>
      </c>
      <c r="AA18" s="95">
        <v>0.89781913743806596</v>
      </c>
      <c r="AB18" s="97" t="s">
        <v>38</v>
      </c>
      <c r="AC18" s="97" t="s">
        <v>38</v>
      </c>
      <c r="AD18" s="95">
        <v>0.267354668813231</v>
      </c>
      <c r="AE18" s="95">
        <v>0.226903750242271</v>
      </c>
      <c r="AF18" s="95">
        <v>1.60511091658183</v>
      </c>
      <c r="AG18" s="95">
        <v>1.2296731482304299</v>
      </c>
      <c r="AH18" s="459"/>
    </row>
    <row r="19" spans="1:35" ht="12.75" customHeight="1">
      <c r="A19" s="675">
        <v>2016</v>
      </c>
      <c r="B19" s="95">
        <v>19.803575099716657</v>
      </c>
      <c r="C19" s="95">
        <v>12.946983947116877</v>
      </c>
      <c r="D19" s="95">
        <v>11.464660149717844</v>
      </c>
      <c r="E19" s="95">
        <v>7.4886592982030766</v>
      </c>
      <c r="F19" s="95">
        <v>18.11768805878312</v>
      </c>
      <c r="G19" s="95">
        <v>11.142336199587719</v>
      </c>
      <c r="H19" s="95">
        <v>3.5152880698547184</v>
      </c>
      <c r="I19" s="95">
        <v>2.104246862478905</v>
      </c>
      <c r="J19" s="95">
        <v>1.1514130231686235</v>
      </c>
      <c r="K19" s="95">
        <v>0.65566084566114402</v>
      </c>
      <c r="L19" s="95">
        <v>0.3443212455316268</v>
      </c>
      <c r="M19" s="95">
        <v>0.3</v>
      </c>
      <c r="N19" s="97" t="s">
        <v>38</v>
      </c>
      <c r="O19" s="97" t="s">
        <v>38</v>
      </c>
      <c r="P19" s="97" t="s">
        <v>38</v>
      </c>
      <c r="Q19" s="97" t="s">
        <v>38</v>
      </c>
      <c r="R19" s="95">
        <v>1.8252595861608891</v>
      </c>
      <c r="S19" s="95">
        <v>1.0310293227967302</v>
      </c>
      <c r="T19" s="95">
        <v>1.7499018437952958</v>
      </c>
      <c r="U19" s="95">
        <v>0.55384432942651252</v>
      </c>
      <c r="V19" s="95">
        <v>1.3206796904762903</v>
      </c>
      <c r="W19" s="95">
        <v>0.69492303253412935</v>
      </c>
      <c r="X19" s="95">
        <v>1.7690542874227693</v>
      </c>
      <c r="Y19" s="95">
        <v>0.86558113713228646</v>
      </c>
      <c r="Z19" s="95">
        <v>1.8106863795667647</v>
      </c>
      <c r="AA19" s="95">
        <v>1.226113662352416</v>
      </c>
      <c r="AB19" s="95">
        <v>0.17371383345793978</v>
      </c>
      <c r="AC19" s="95" t="s">
        <v>121</v>
      </c>
      <c r="AD19" s="95">
        <v>0.21978855873793554</v>
      </c>
      <c r="AE19" s="95">
        <v>0.10140173547009597</v>
      </c>
      <c r="AF19" s="95">
        <v>2.5244280063505538</v>
      </c>
      <c r="AG19" s="95">
        <v>1.0597912478882596</v>
      </c>
      <c r="AH19" s="696"/>
    </row>
    <row r="20" spans="1:35" ht="6" customHeight="1">
      <c r="A20" s="263"/>
      <c r="B20" s="265"/>
      <c r="C20" s="265"/>
      <c r="D20" s="265"/>
      <c r="E20" s="265"/>
      <c r="F20" s="265"/>
      <c r="G20" s="265"/>
      <c r="H20" s="265"/>
      <c r="I20" s="265"/>
      <c r="J20" s="265"/>
      <c r="K20" s="265"/>
      <c r="L20" s="265"/>
      <c r="M20" s="265"/>
      <c r="N20" s="265"/>
      <c r="O20" s="265"/>
      <c r="P20" s="265"/>
      <c r="Q20" s="265"/>
      <c r="R20" s="265"/>
      <c r="S20" s="265"/>
      <c r="T20" s="263"/>
      <c r="U20" s="263"/>
      <c r="V20" s="263"/>
      <c r="W20" s="263"/>
      <c r="X20" s="263"/>
      <c r="Y20" s="263"/>
      <c r="Z20" s="263"/>
      <c r="AA20" s="263"/>
      <c r="AB20" s="263"/>
      <c r="AC20" s="263"/>
      <c r="AD20" s="263"/>
      <c r="AE20" s="263"/>
      <c r="AF20" s="263"/>
      <c r="AG20" s="263"/>
    </row>
    <row r="21" spans="1:35" s="92" customFormat="1" ht="12.75" customHeight="1">
      <c r="A21" s="823" t="s">
        <v>286</v>
      </c>
      <c r="B21" s="823"/>
      <c r="C21" s="823"/>
      <c r="D21" s="823"/>
      <c r="E21" s="823"/>
      <c r="F21" s="823"/>
      <c r="G21" s="823"/>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row>
    <row r="22" spans="1:35" s="92" customFormat="1" ht="12.75" customHeight="1">
      <c r="A22" s="823" t="s">
        <v>369</v>
      </c>
      <c r="B22" s="823"/>
      <c r="C22" s="823"/>
      <c r="D22" s="823"/>
      <c r="E22" s="823"/>
      <c r="F22" s="823"/>
      <c r="G22" s="823"/>
      <c r="H22" s="823"/>
      <c r="I22" s="823"/>
      <c r="J22" s="823"/>
      <c r="K22" s="823"/>
      <c r="L22" s="823"/>
      <c r="M22" s="823"/>
      <c r="N22" s="823"/>
      <c r="O22" s="823"/>
      <c r="P22" s="823"/>
      <c r="Q22" s="823"/>
      <c r="R22" s="823"/>
      <c r="S22" s="823"/>
      <c r="T22" s="823"/>
      <c r="U22" s="823"/>
      <c r="V22" s="823"/>
      <c r="W22" s="823"/>
      <c r="X22" s="823"/>
      <c r="Y22" s="823"/>
      <c r="Z22" s="823"/>
      <c r="AA22" s="823"/>
      <c r="AB22" s="823"/>
      <c r="AC22" s="823"/>
      <c r="AD22" s="823"/>
      <c r="AE22" s="823"/>
      <c r="AF22" s="823"/>
      <c r="AG22" s="823"/>
    </row>
    <row r="23" spans="1:35" s="92" customFormat="1" ht="12.75" customHeight="1">
      <c r="A23" s="823" t="s">
        <v>574</v>
      </c>
      <c r="B23" s="769"/>
      <c r="C23" s="769"/>
      <c r="D23" s="769"/>
      <c r="E23" s="769"/>
      <c r="F23" s="769"/>
      <c r="G23" s="769"/>
      <c r="H23" s="769"/>
      <c r="I23" s="769"/>
      <c r="J23" s="769"/>
      <c r="K23" s="769"/>
      <c r="L23" s="769"/>
      <c r="M23" s="769"/>
      <c r="N23" s="769"/>
      <c r="O23" s="769"/>
      <c r="P23" s="769"/>
      <c r="Q23" s="769"/>
      <c r="R23" s="769"/>
      <c r="S23" s="769"/>
      <c r="T23" s="769"/>
      <c r="U23" s="769"/>
      <c r="V23" s="769"/>
      <c r="W23" s="769"/>
      <c r="X23" s="769"/>
      <c r="Y23" s="769"/>
      <c r="Z23" s="769"/>
      <c r="AA23" s="769"/>
      <c r="AB23" s="769"/>
      <c r="AC23" s="769"/>
      <c r="AD23" s="769"/>
      <c r="AE23" s="769"/>
      <c r="AF23" s="769"/>
      <c r="AG23" s="769"/>
    </row>
    <row r="24" spans="1:35" ht="12.75" customHeight="1">
      <c r="A24" s="823" t="s">
        <v>364</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row>
    <row r="25" spans="1:35" ht="12.75" customHeight="1">
      <c r="A25" s="823" t="s">
        <v>575</v>
      </c>
      <c r="B25" s="823"/>
      <c r="C25" s="823"/>
      <c r="D25" s="823"/>
      <c r="E25" s="823"/>
      <c r="F25" s="823"/>
      <c r="G25" s="823"/>
      <c r="H25" s="823"/>
      <c r="I25" s="823"/>
      <c r="J25" s="823"/>
      <c r="K25" s="823"/>
      <c r="L25" s="823"/>
      <c r="M25" s="823"/>
      <c r="N25" s="823"/>
      <c r="O25" s="823"/>
      <c r="P25" s="823"/>
      <c r="Q25" s="823"/>
      <c r="R25" s="823"/>
      <c r="S25" s="823"/>
      <c r="T25" s="823"/>
      <c r="U25" s="823"/>
      <c r="V25" s="823"/>
      <c r="W25" s="823"/>
      <c r="X25" s="823"/>
      <c r="Y25" s="823"/>
      <c r="Z25" s="823"/>
      <c r="AA25" s="823"/>
      <c r="AB25" s="823"/>
      <c r="AC25" s="823"/>
      <c r="AD25" s="823"/>
      <c r="AE25" s="823"/>
      <c r="AF25" s="823"/>
      <c r="AG25" s="823"/>
    </row>
    <row r="26" spans="1:35" ht="6" customHeight="1">
      <c r="A26" s="675" t="s">
        <v>40</v>
      </c>
      <c r="B26" s="668"/>
      <c r="C26" s="668"/>
      <c r="D26" s="668"/>
      <c r="E26" s="668"/>
      <c r="F26" s="668"/>
      <c r="G26" s="668"/>
      <c r="H26" s="668"/>
      <c r="I26" s="668"/>
      <c r="J26" s="668"/>
      <c r="K26" s="668"/>
    </row>
    <row r="27" spans="1:35" ht="12.75" customHeight="1">
      <c r="A27" s="823" t="s">
        <v>200</v>
      </c>
      <c r="B27" s="823"/>
      <c r="C27" s="823"/>
      <c r="D27" s="823"/>
      <c r="E27" s="823"/>
      <c r="F27" s="823"/>
      <c r="G27" s="823"/>
      <c r="H27" s="823"/>
      <c r="I27" s="823"/>
      <c r="J27" s="823"/>
      <c r="K27" s="823"/>
      <c r="L27" s="823"/>
      <c r="M27" s="823"/>
      <c r="N27" s="823"/>
      <c r="O27" s="823"/>
      <c r="P27" s="823"/>
      <c r="Q27" s="823"/>
      <c r="R27" s="823"/>
      <c r="S27" s="823"/>
      <c r="T27" s="823"/>
      <c r="U27" s="823"/>
      <c r="V27" s="823"/>
      <c r="W27" s="823"/>
      <c r="X27" s="823"/>
      <c r="Y27" s="823"/>
      <c r="Z27" s="823"/>
      <c r="AA27" s="823"/>
      <c r="AB27" s="823"/>
      <c r="AC27" s="823"/>
      <c r="AD27" s="823"/>
      <c r="AE27" s="823"/>
      <c r="AF27" s="823"/>
      <c r="AG27" s="823"/>
    </row>
    <row r="29" spans="1:35">
      <c r="B29" s="95"/>
      <c r="C29" s="95"/>
      <c r="D29" s="95"/>
    </row>
  </sheetData>
  <mergeCells count="24">
    <mergeCell ref="K1:O1"/>
    <mergeCell ref="A2:AG2"/>
    <mergeCell ref="B3:C3"/>
    <mergeCell ref="D3:E3"/>
    <mergeCell ref="F3:G3"/>
    <mergeCell ref="H3:I3"/>
    <mergeCell ref="J3:K3"/>
    <mergeCell ref="L3:M3"/>
    <mergeCell ref="N3:O3"/>
    <mergeCell ref="P3:Q3"/>
    <mergeCell ref="A27:AG27"/>
    <mergeCell ref="AD3:AE3"/>
    <mergeCell ref="AF3:AG3"/>
    <mergeCell ref="A21:AG21"/>
    <mergeCell ref="A22:AG22"/>
    <mergeCell ref="A24:AI24"/>
    <mergeCell ref="A25:AG25"/>
    <mergeCell ref="R3:S3"/>
    <mergeCell ref="T3:U3"/>
    <mergeCell ref="V3:W3"/>
    <mergeCell ref="X3:Y3"/>
    <mergeCell ref="Z3:AA3"/>
    <mergeCell ref="AB3:AC3"/>
    <mergeCell ref="A23:AG2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4"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38"/>
  <sheetViews>
    <sheetView workbookViewId="0">
      <pane ySplit="4" topLeftCell="A5" activePane="bottomLeft" state="frozen"/>
      <selection activeCell="N52" sqref="N52"/>
      <selection pane="bottomLeft" activeCell="T19" sqref="T19"/>
    </sheetView>
  </sheetViews>
  <sheetFormatPr defaultColWidth="9.140625" defaultRowHeight="12.75"/>
  <cols>
    <col min="1" max="1" width="6.7109375" style="675" customWidth="1"/>
    <col min="2" max="19" width="8.7109375" style="20" customWidth="1"/>
    <col min="20" max="16384" width="9.140625" style="20"/>
  </cols>
  <sheetData>
    <row r="1" spans="1:14" ht="30" customHeight="1">
      <c r="B1" s="675"/>
      <c r="C1" s="675"/>
      <c r="D1" s="668"/>
      <c r="E1" s="668"/>
      <c r="F1" s="668"/>
      <c r="G1" s="668"/>
      <c r="H1" s="668"/>
      <c r="I1" s="668"/>
      <c r="J1" s="668"/>
      <c r="K1" s="774" t="s">
        <v>354</v>
      </c>
      <c r="L1" s="775"/>
      <c r="M1" s="775"/>
      <c r="N1" s="817"/>
    </row>
    <row r="2" spans="1:14" s="679" customFormat="1" ht="30" customHeight="1">
      <c r="A2" s="784" t="s">
        <v>500</v>
      </c>
      <c r="B2" s="784"/>
      <c r="C2" s="784"/>
      <c r="D2" s="784"/>
      <c r="E2" s="784"/>
      <c r="F2" s="784"/>
      <c r="G2" s="784"/>
      <c r="H2" s="784"/>
      <c r="I2" s="784"/>
      <c r="J2" s="784"/>
      <c r="K2" s="784"/>
    </row>
    <row r="3" spans="1:14" ht="30" customHeight="1">
      <c r="B3" s="781" t="s">
        <v>10</v>
      </c>
      <c r="C3" s="781"/>
      <c r="D3" s="779" t="s">
        <v>54</v>
      </c>
      <c r="E3" s="779"/>
      <c r="F3" s="779" t="s">
        <v>55</v>
      </c>
      <c r="G3" s="779"/>
      <c r="H3" s="779" t="s">
        <v>53</v>
      </c>
      <c r="I3" s="779"/>
      <c r="J3" s="779" t="s">
        <v>36</v>
      </c>
      <c r="K3" s="779"/>
    </row>
    <row r="4" spans="1:14" ht="15" customHeight="1">
      <c r="A4" s="675" t="s">
        <v>40</v>
      </c>
      <c r="B4" s="169" t="s">
        <v>29</v>
      </c>
      <c r="C4" s="169" t="s">
        <v>30</v>
      </c>
      <c r="D4" s="169" t="s">
        <v>29</v>
      </c>
      <c r="E4" s="169" t="s">
        <v>30</v>
      </c>
      <c r="F4" s="169" t="s">
        <v>29</v>
      </c>
      <c r="G4" s="169" t="s">
        <v>30</v>
      </c>
      <c r="H4" s="169" t="s">
        <v>29</v>
      </c>
      <c r="I4" s="169" t="s">
        <v>30</v>
      </c>
      <c r="J4" s="169" t="s">
        <v>29</v>
      </c>
      <c r="K4" s="169" t="s">
        <v>30</v>
      </c>
    </row>
    <row r="5" spans="1:14" ht="6" customHeight="1">
      <c r="A5" s="297"/>
      <c r="B5" s="401"/>
      <c r="C5" s="401"/>
      <c r="D5" s="402"/>
      <c r="E5" s="402"/>
      <c r="F5" s="402"/>
      <c r="G5" s="402"/>
      <c r="H5" s="402"/>
      <c r="I5" s="402"/>
      <c r="J5" s="402"/>
      <c r="K5" s="402"/>
    </row>
    <row r="6" spans="1:14" ht="12.75" customHeight="1">
      <c r="A6" s="261">
        <v>1989</v>
      </c>
      <c r="B6" s="237">
        <v>94</v>
      </c>
      <c r="C6" s="237">
        <v>75</v>
      </c>
      <c r="D6" s="93">
        <v>72.340425531914903</v>
      </c>
      <c r="E6" s="93">
        <v>64</v>
      </c>
      <c r="F6" s="93">
        <v>6.3829787234042596</v>
      </c>
      <c r="G6" s="93">
        <v>2.6666666666666701</v>
      </c>
      <c r="H6" s="93">
        <v>11.702127659574501</v>
      </c>
      <c r="I6" s="93">
        <v>17.3333333333333</v>
      </c>
      <c r="J6" s="93">
        <v>9.5744680851063801</v>
      </c>
      <c r="K6" s="93">
        <v>16</v>
      </c>
    </row>
    <row r="7" spans="1:14" ht="12.75" customHeight="1">
      <c r="A7" s="261">
        <v>1990</v>
      </c>
      <c r="B7" s="237">
        <v>124</v>
      </c>
      <c r="C7" s="237">
        <v>99</v>
      </c>
      <c r="D7" s="93">
        <v>62.4</v>
      </c>
      <c r="E7" s="93">
        <v>76.530612244897995</v>
      </c>
      <c r="F7" s="93">
        <v>8.8000000000000007</v>
      </c>
      <c r="G7" s="93">
        <v>4.0816326530612201</v>
      </c>
      <c r="H7" s="93">
        <v>20.8</v>
      </c>
      <c r="I7" s="93">
        <v>16.326530612244898</v>
      </c>
      <c r="J7" s="93">
        <v>8</v>
      </c>
      <c r="K7" s="93">
        <v>3.06122448979592</v>
      </c>
    </row>
    <row r="8" spans="1:14" ht="12.75" customHeight="1">
      <c r="A8" s="261">
        <v>1991</v>
      </c>
      <c r="B8" s="237">
        <v>102</v>
      </c>
      <c r="C8" s="237">
        <v>101</v>
      </c>
      <c r="D8" s="93">
        <v>76.470588235294102</v>
      </c>
      <c r="E8" s="93">
        <v>72</v>
      </c>
      <c r="F8" s="93">
        <v>3.9215686274509798</v>
      </c>
      <c r="G8" s="93">
        <v>2</v>
      </c>
      <c r="H8" s="93">
        <v>6.8627450980392197</v>
      </c>
      <c r="I8" s="93">
        <v>20</v>
      </c>
      <c r="J8" s="93">
        <v>12.7450980392157</v>
      </c>
      <c r="K8" s="93">
        <v>6</v>
      </c>
    </row>
    <row r="9" spans="1:14" ht="12.75" customHeight="1">
      <c r="A9" s="261">
        <v>1992</v>
      </c>
      <c r="B9" s="237">
        <v>131</v>
      </c>
      <c r="C9" s="237">
        <v>92</v>
      </c>
      <c r="D9" s="93">
        <v>79.389312977099195</v>
      </c>
      <c r="E9" s="93">
        <v>75</v>
      </c>
      <c r="F9" s="93">
        <v>5.3435114503816799</v>
      </c>
      <c r="G9" s="93">
        <v>2.1739130434782599</v>
      </c>
      <c r="H9" s="93">
        <v>12.2137404580153</v>
      </c>
      <c r="I9" s="93">
        <v>18.478260869565201</v>
      </c>
      <c r="J9" s="93">
        <v>3.0534351145038201</v>
      </c>
      <c r="K9" s="93">
        <v>4.3478260869565197</v>
      </c>
    </row>
    <row r="10" spans="1:14" ht="12.75" customHeight="1">
      <c r="A10" s="261">
        <v>1993</v>
      </c>
      <c r="B10" s="237">
        <v>142</v>
      </c>
      <c r="C10" s="237">
        <v>130</v>
      </c>
      <c r="D10" s="93">
        <v>65.957446808510596</v>
      </c>
      <c r="E10" s="93">
        <v>66.923076923076906</v>
      </c>
      <c r="F10" s="93">
        <v>4.2553191489361701</v>
      </c>
      <c r="G10" s="93">
        <v>4.6153846153846203</v>
      </c>
      <c r="H10" s="93">
        <v>26.241134751773</v>
      </c>
      <c r="I10" s="93">
        <v>18.461538461538499</v>
      </c>
      <c r="J10" s="93">
        <v>3.5460992907801399</v>
      </c>
      <c r="K10" s="93">
        <v>10</v>
      </c>
    </row>
    <row r="11" spans="1:14" ht="12.75" customHeight="1">
      <c r="A11" s="261">
        <v>1994</v>
      </c>
      <c r="B11" s="237">
        <v>143</v>
      </c>
      <c r="C11" s="237">
        <v>125</v>
      </c>
      <c r="D11" s="93">
        <v>63.513513513513502</v>
      </c>
      <c r="E11" s="93">
        <v>67.213114754098399</v>
      </c>
      <c r="F11" s="93">
        <v>10.1351351351351</v>
      </c>
      <c r="G11" s="93">
        <v>5.7377049180327901</v>
      </c>
      <c r="H11" s="93">
        <v>23.648648648648599</v>
      </c>
      <c r="I11" s="93">
        <v>24.590163934426201</v>
      </c>
      <c r="J11" s="93">
        <v>2.7027027027027</v>
      </c>
      <c r="K11" s="93">
        <v>2.4590163934426199</v>
      </c>
    </row>
    <row r="12" spans="1:14" ht="12.75" customHeight="1">
      <c r="A12" s="261">
        <v>1995</v>
      </c>
      <c r="B12" s="237">
        <v>186</v>
      </c>
      <c r="C12" s="237">
        <v>152</v>
      </c>
      <c r="D12" s="93">
        <v>70.899470899470899</v>
      </c>
      <c r="E12" s="93">
        <v>64.625850340136097</v>
      </c>
      <c r="F12" s="93">
        <v>8.99470899470899</v>
      </c>
      <c r="G12" s="93">
        <v>9.5238095238095202</v>
      </c>
      <c r="H12" s="93">
        <v>15.8730158730159</v>
      </c>
      <c r="I12" s="93">
        <v>21.7687074829932</v>
      </c>
      <c r="J12" s="93">
        <v>4.2328042328042299</v>
      </c>
      <c r="K12" s="93">
        <v>4.0816326530612201</v>
      </c>
    </row>
    <row r="13" spans="1:14" ht="12.75" customHeight="1">
      <c r="A13" s="261">
        <v>1996</v>
      </c>
      <c r="B13" s="237">
        <v>247</v>
      </c>
      <c r="C13" s="237">
        <v>194</v>
      </c>
      <c r="D13" s="93">
        <v>72.332015810276701</v>
      </c>
      <c r="E13" s="93">
        <v>69.189189189189193</v>
      </c>
      <c r="F13" s="93">
        <v>3.9525691699604701</v>
      </c>
      <c r="G13" s="93">
        <v>4.8648648648648596</v>
      </c>
      <c r="H13" s="93">
        <v>19.7628458498024</v>
      </c>
      <c r="I13" s="93">
        <v>21.081081081081098</v>
      </c>
      <c r="J13" s="93">
        <v>3.9525691699604701</v>
      </c>
      <c r="K13" s="93">
        <v>4.8648648648648596</v>
      </c>
    </row>
    <row r="14" spans="1:14" ht="12.75" customHeight="1">
      <c r="A14" s="261">
        <v>1997</v>
      </c>
      <c r="B14" s="237">
        <v>249</v>
      </c>
      <c r="C14" s="237">
        <v>193</v>
      </c>
      <c r="D14" s="93">
        <v>65.079365079365104</v>
      </c>
      <c r="E14" s="93">
        <v>64.5</v>
      </c>
      <c r="F14" s="93">
        <v>5.5555555555555598</v>
      </c>
      <c r="G14" s="93">
        <v>11</v>
      </c>
      <c r="H14" s="93">
        <v>28.174603174603199</v>
      </c>
      <c r="I14" s="93">
        <v>18</v>
      </c>
      <c r="J14" s="93">
        <v>1.19047619047619</v>
      </c>
      <c r="K14" s="93">
        <v>6.5</v>
      </c>
    </row>
    <row r="15" spans="1:14" ht="12.75" customHeight="1">
      <c r="A15" s="261">
        <v>1998</v>
      </c>
      <c r="B15" s="237">
        <v>241</v>
      </c>
      <c r="C15" s="237">
        <v>153</v>
      </c>
      <c r="D15" s="93">
        <v>69.615384615384599</v>
      </c>
      <c r="E15" s="93">
        <v>66.451612903225794</v>
      </c>
      <c r="F15" s="93">
        <v>3.0769230769230802</v>
      </c>
      <c r="G15" s="93">
        <v>3.87096774193548</v>
      </c>
      <c r="H15" s="93">
        <v>23.461538461538499</v>
      </c>
      <c r="I15" s="93">
        <v>20</v>
      </c>
      <c r="J15" s="93">
        <v>3.8461538461538498</v>
      </c>
      <c r="K15" s="93">
        <v>9.67741935483871</v>
      </c>
    </row>
    <row r="16" spans="1:14" ht="12.75" customHeight="1">
      <c r="A16" s="261">
        <v>1999</v>
      </c>
      <c r="B16" s="237">
        <v>255</v>
      </c>
      <c r="C16" s="237">
        <v>195</v>
      </c>
      <c r="D16" s="93">
        <v>65.490196078431396</v>
      </c>
      <c r="E16" s="93">
        <v>61.855670103092798</v>
      </c>
      <c r="F16" s="93">
        <v>3.1372549019607798</v>
      </c>
      <c r="G16" s="93">
        <v>8.2474226804123703</v>
      </c>
      <c r="H16" s="93">
        <v>23.529411764705898</v>
      </c>
      <c r="I16" s="93">
        <v>21.134020618556701</v>
      </c>
      <c r="J16" s="93">
        <v>7.8431372549019596</v>
      </c>
      <c r="K16" s="93">
        <v>8.7628865979381398</v>
      </c>
    </row>
    <row r="17" spans="1:12" ht="12.75" customHeight="1">
      <c r="A17" s="261">
        <v>2000</v>
      </c>
      <c r="B17" s="237">
        <v>235</v>
      </c>
      <c r="C17" s="237">
        <v>220</v>
      </c>
      <c r="D17" s="93">
        <v>58.4</v>
      </c>
      <c r="E17" s="93">
        <v>60.7655502392344</v>
      </c>
      <c r="F17" s="93">
        <v>8.8000000000000007</v>
      </c>
      <c r="G17" s="93">
        <v>7.1770334928229698</v>
      </c>
      <c r="H17" s="93">
        <v>25.2</v>
      </c>
      <c r="I17" s="93">
        <v>22.488038277512</v>
      </c>
      <c r="J17" s="93">
        <v>7.6</v>
      </c>
      <c r="K17" s="93">
        <v>9.5693779904306204</v>
      </c>
    </row>
    <row r="18" spans="1:12" ht="12.75" customHeight="1">
      <c r="A18" s="261">
        <v>2001</v>
      </c>
      <c r="B18" s="237">
        <v>260</v>
      </c>
      <c r="C18" s="237">
        <v>243</v>
      </c>
      <c r="D18" s="93">
        <v>51.879699248120303</v>
      </c>
      <c r="E18" s="93">
        <v>54.185022026431703</v>
      </c>
      <c r="F18" s="93">
        <v>10.150375939849599</v>
      </c>
      <c r="G18" s="93">
        <v>10.1321585903084</v>
      </c>
      <c r="H18" s="93">
        <v>31.203007518797001</v>
      </c>
      <c r="I18" s="93">
        <v>29.5154185022026</v>
      </c>
      <c r="J18" s="93">
        <v>6.7669172932330799</v>
      </c>
      <c r="K18" s="93">
        <v>6.1674008810572696</v>
      </c>
    </row>
    <row r="19" spans="1:12" ht="12.75" customHeight="1">
      <c r="A19" s="261">
        <v>2002</v>
      </c>
      <c r="B19" s="237">
        <v>233</v>
      </c>
      <c r="C19" s="237">
        <v>205</v>
      </c>
      <c r="D19" s="93">
        <v>60.515021459227498</v>
      </c>
      <c r="E19" s="93">
        <v>56.5</v>
      </c>
      <c r="F19" s="93">
        <v>7.2961373390557904</v>
      </c>
      <c r="G19" s="93">
        <v>8</v>
      </c>
      <c r="H19" s="93">
        <v>26.609442060085801</v>
      </c>
      <c r="I19" s="93">
        <v>25</v>
      </c>
      <c r="J19" s="93">
        <v>5.5793991416309003</v>
      </c>
      <c r="K19" s="93">
        <v>10.5</v>
      </c>
    </row>
    <row r="20" spans="1:12" ht="12.75" customHeight="1">
      <c r="A20" s="261">
        <v>2003</v>
      </c>
      <c r="B20" s="237">
        <v>195</v>
      </c>
      <c r="C20" s="237">
        <v>181</v>
      </c>
      <c r="D20" s="93">
        <v>62.162162162162197</v>
      </c>
      <c r="E20" s="93">
        <v>61.413043478260903</v>
      </c>
      <c r="F20" s="93">
        <v>8.6486486486486491</v>
      </c>
      <c r="G20" s="93">
        <v>10.869565217391299</v>
      </c>
      <c r="H20" s="93">
        <v>22.1621621621622</v>
      </c>
      <c r="I20" s="93">
        <v>19.565217391304301</v>
      </c>
      <c r="J20" s="93">
        <v>7.0270270270270299</v>
      </c>
      <c r="K20" s="93">
        <v>8.1521739130434803</v>
      </c>
    </row>
    <row r="21" spans="1:12" ht="12.75" customHeight="1">
      <c r="A21" s="261">
        <v>2004</v>
      </c>
      <c r="B21" s="237">
        <v>204</v>
      </c>
      <c r="C21" s="237">
        <v>192</v>
      </c>
      <c r="D21" s="93">
        <v>62.135922330097102</v>
      </c>
      <c r="E21" s="93">
        <v>59.890109890109898</v>
      </c>
      <c r="F21" s="93">
        <v>5.3398058252427196</v>
      </c>
      <c r="G21" s="93">
        <v>7.1428571428571397</v>
      </c>
      <c r="H21" s="93">
        <v>26.699029126213599</v>
      </c>
      <c r="I21" s="93">
        <v>20.879120879120901</v>
      </c>
      <c r="J21" s="93">
        <v>5.8252427184466002</v>
      </c>
      <c r="K21" s="93">
        <v>12.0879120879121</v>
      </c>
    </row>
    <row r="22" spans="1:12" ht="12.75" customHeight="1">
      <c r="A22" s="261">
        <v>2005</v>
      </c>
      <c r="B22" s="237">
        <v>183</v>
      </c>
      <c r="C22" s="237">
        <v>193</v>
      </c>
      <c r="D22" s="93">
        <v>57</v>
      </c>
      <c r="E22" s="93">
        <v>56.842105263157897</v>
      </c>
      <c r="F22" s="93">
        <v>12</v>
      </c>
      <c r="G22" s="93">
        <v>6.3157894736842097</v>
      </c>
      <c r="H22" s="93">
        <v>23.5</v>
      </c>
      <c r="I22" s="93">
        <v>28.421052631578899</v>
      </c>
      <c r="J22" s="93">
        <v>7.5</v>
      </c>
      <c r="K22" s="93">
        <v>8.4210526315789505</v>
      </c>
    </row>
    <row r="23" spans="1:12" ht="12.75" customHeight="1">
      <c r="A23" s="261">
        <v>2006</v>
      </c>
      <c r="B23" s="237">
        <v>169</v>
      </c>
      <c r="C23" s="237">
        <v>135</v>
      </c>
      <c r="D23" s="93">
        <v>51.381215469613302</v>
      </c>
      <c r="E23" s="93">
        <v>48.872180451127797</v>
      </c>
      <c r="F23" s="93">
        <v>12.154696132596699</v>
      </c>
      <c r="G23" s="93">
        <v>14.285714285714301</v>
      </c>
      <c r="H23" s="93">
        <v>25.414364640883999</v>
      </c>
      <c r="I23" s="93">
        <v>21.804511278195498</v>
      </c>
      <c r="J23" s="93">
        <v>11.049723756906101</v>
      </c>
      <c r="K23" s="93">
        <v>15.037593984962401</v>
      </c>
    </row>
    <row r="24" spans="1:12" ht="12.75" customHeight="1">
      <c r="A24" s="261">
        <v>2007</v>
      </c>
      <c r="B24" s="237">
        <v>165</v>
      </c>
      <c r="C24" s="237">
        <v>134</v>
      </c>
      <c r="D24" s="93">
        <v>57.2289156626506</v>
      </c>
      <c r="E24" s="93">
        <v>41.353383458646597</v>
      </c>
      <c r="F24" s="93">
        <v>12.6506024096386</v>
      </c>
      <c r="G24" s="93">
        <v>9.77443609022556</v>
      </c>
      <c r="H24" s="93">
        <v>24.6987951807229</v>
      </c>
      <c r="I24" s="93">
        <v>44.360902255639097</v>
      </c>
      <c r="J24" s="93">
        <v>5.4216867469879499</v>
      </c>
      <c r="K24" s="93">
        <v>4.5112781954887202</v>
      </c>
    </row>
    <row r="25" spans="1:12" ht="12.75" customHeight="1">
      <c r="A25" s="261">
        <v>2008</v>
      </c>
      <c r="B25" s="237">
        <v>169</v>
      </c>
      <c r="C25" s="237">
        <v>131</v>
      </c>
      <c r="D25" s="93">
        <v>55.688622754491</v>
      </c>
      <c r="E25" s="93">
        <v>52.34375</v>
      </c>
      <c r="F25" s="93">
        <v>5.3892215568862296</v>
      </c>
      <c r="G25" s="93">
        <v>9.375</v>
      </c>
      <c r="H25" s="93">
        <v>31.736526946107801</v>
      </c>
      <c r="I25" s="93">
        <v>30.46875</v>
      </c>
      <c r="J25" s="93">
        <v>7.1856287425149699</v>
      </c>
      <c r="K25" s="93">
        <v>7.8125</v>
      </c>
    </row>
    <row r="26" spans="1:12" ht="12.75" customHeight="1">
      <c r="A26" s="261">
        <v>2009</v>
      </c>
      <c r="B26" s="237">
        <v>231</v>
      </c>
      <c r="C26" s="237">
        <v>184</v>
      </c>
      <c r="D26" s="93">
        <v>56.431535269709499</v>
      </c>
      <c r="E26" s="93">
        <v>55.2486187845304</v>
      </c>
      <c r="F26" s="93">
        <v>7.8838174273858899</v>
      </c>
      <c r="G26" s="93">
        <v>8.2872928176795604</v>
      </c>
      <c r="H26" s="93">
        <v>29.460580912863101</v>
      </c>
      <c r="I26" s="93">
        <v>27.0718232044199</v>
      </c>
      <c r="J26" s="93">
        <v>6.2240663900414903</v>
      </c>
      <c r="K26" s="93">
        <v>9.3922651933701697</v>
      </c>
    </row>
    <row r="27" spans="1:12" ht="12.75" customHeight="1">
      <c r="A27" s="261">
        <v>2010</v>
      </c>
      <c r="B27" s="237">
        <v>238</v>
      </c>
      <c r="C27" s="237">
        <v>166</v>
      </c>
      <c r="D27" s="93">
        <v>63.967611336032398</v>
      </c>
      <c r="E27" s="93">
        <v>57.324840764331199</v>
      </c>
      <c r="F27" s="93">
        <v>6.8825910931174104</v>
      </c>
      <c r="G27" s="93">
        <v>7.6433121019108299</v>
      </c>
      <c r="H27" s="93">
        <v>23.4817813765182</v>
      </c>
      <c r="I27" s="93">
        <v>24.203821656051002</v>
      </c>
      <c r="J27" s="93">
        <v>5.6680161943319796</v>
      </c>
      <c r="K27" s="93">
        <v>10.828025477707</v>
      </c>
    </row>
    <row r="28" spans="1:12" s="92" customFormat="1" ht="12.75" customHeight="1">
      <c r="A28" s="261">
        <v>2011</v>
      </c>
      <c r="B28" s="237">
        <v>238</v>
      </c>
      <c r="C28" s="237">
        <v>147</v>
      </c>
      <c r="D28" s="93">
        <v>52.320675105485201</v>
      </c>
      <c r="E28" s="93">
        <v>46.8965517241379</v>
      </c>
      <c r="F28" s="93">
        <v>9.7046413502109701</v>
      </c>
      <c r="G28" s="93">
        <v>9.6551724137930997</v>
      </c>
      <c r="H28" s="93">
        <v>30.801687763713101</v>
      </c>
      <c r="I28" s="93">
        <v>28.275862068965498</v>
      </c>
      <c r="J28" s="93">
        <v>7.1729957805907203</v>
      </c>
      <c r="K28" s="93">
        <v>15.1724137931034</v>
      </c>
    </row>
    <row r="29" spans="1:12" ht="12.75" customHeight="1">
      <c r="A29" s="261" t="s">
        <v>92</v>
      </c>
      <c r="B29" s="237">
        <v>184</v>
      </c>
      <c r="C29" s="237">
        <v>129</v>
      </c>
      <c r="D29" s="93">
        <v>61.9791666666667</v>
      </c>
      <c r="E29" s="93">
        <v>60.162601626016297</v>
      </c>
      <c r="F29" s="93">
        <v>4.1666666666666696</v>
      </c>
      <c r="G29" s="93">
        <v>2.4390243902439002</v>
      </c>
      <c r="H29" s="93">
        <v>28.125</v>
      </c>
      <c r="I29" s="93">
        <v>24.390243902439</v>
      </c>
      <c r="J29" s="93">
        <v>5.7291666666666696</v>
      </c>
      <c r="K29" s="93">
        <v>13.0081300813008</v>
      </c>
    </row>
    <row r="30" spans="1:12" ht="12.75" customHeight="1">
      <c r="A30" s="261" t="s">
        <v>93</v>
      </c>
      <c r="B30" s="237">
        <v>175</v>
      </c>
      <c r="C30" s="237">
        <v>159</v>
      </c>
      <c r="D30" s="93">
        <v>47.025320745893701</v>
      </c>
      <c r="E30" s="93">
        <v>45.771245857177199</v>
      </c>
      <c r="F30" s="93">
        <v>8.9033782829840895</v>
      </c>
      <c r="G30" s="93">
        <v>11.461598060425599</v>
      </c>
      <c r="H30" s="93">
        <v>41.398472113689202</v>
      </c>
      <c r="I30" s="93">
        <v>37.649852074634701</v>
      </c>
      <c r="J30" s="93">
        <v>2.6728288574330699</v>
      </c>
      <c r="K30" s="93">
        <v>5.1173040077624696</v>
      </c>
      <c r="L30" s="464"/>
    </row>
    <row r="31" spans="1:12" ht="12.75" customHeight="1">
      <c r="A31" s="261">
        <v>2013</v>
      </c>
      <c r="B31" s="237">
        <v>183</v>
      </c>
      <c r="C31" s="237">
        <v>139</v>
      </c>
      <c r="D31" s="93">
        <v>42.453332812596898</v>
      </c>
      <c r="E31" s="93">
        <v>43.262053722157297</v>
      </c>
      <c r="F31" s="93">
        <v>10.1099588130282</v>
      </c>
      <c r="G31" s="93">
        <v>10.928291355496</v>
      </c>
      <c r="H31" s="93">
        <v>42.764616213093703</v>
      </c>
      <c r="I31" s="93">
        <v>36.459772109820904</v>
      </c>
      <c r="J31" s="93">
        <v>4.6720921612812401</v>
      </c>
      <c r="K31" s="93">
        <v>9.3498828125257507</v>
      </c>
    </row>
    <row r="32" spans="1:12" ht="12.75" customHeight="1">
      <c r="A32" s="261">
        <v>2014</v>
      </c>
      <c r="B32" s="237">
        <v>224</v>
      </c>
      <c r="C32" s="237">
        <v>157</v>
      </c>
      <c r="D32" s="93">
        <v>41.885830940401597</v>
      </c>
      <c r="E32" s="93">
        <v>32.318345144646798</v>
      </c>
      <c r="F32" s="93">
        <v>10.119539521861</v>
      </c>
      <c r="G32" s="93">
        <v>15.1436873501865</v>
      </c>
      <c r="H32" s="93">
        <v>40.76591322726</v>
      </c>
      <c r="I32" s="93">
        <v>48.602620455686598</v>
      </c>
      <c r="J32" s="93">
        <v>7.2287163104773802</v>
      </c>
      <c r="K32" s="93">
        <v>3.93534704948007</v>
      </c>
    </row>
    <row r="33" spans="1:12" ht="12.75" customHeight="1">
      <c r="A33" s="261">
        <v>2015</v>
      </c>
      <c r="B33" s="237">
        <v>187</v>
      </c>
      <c r="C33" s="237">
        <v>113</v>
      </c>
      <c r="D33" s="93">
        <v>51.115638878175098</v>
      </c>
      <c r="E33" s="93">
        <v>41.309964484923597</v>
      </c>
      <c r="F33" s="596">
        <v>4.4355372949534697</v>
      </c>
      <c r="G33" s="596">
        <v>13.092316804257599</v>
      </c>
      <c r="H33" s="93">
        <v>41.738098599662102</v>
      </c>
      <c r="I33" s="93">
        <v>44.184261918945403</v>
      </c>
      <c r="J33" s="93">
        <v>2.7107252272093199</v>
      </c>
      <c r="K33" s="93">
        <v>1.41345679187342</v>
      </c>
      <c r="L33" s="464"/>
    </row>
    <row r="34" spans="1:12" ht="12.75" customHeight="1">
      <c r="A34" s="261">
        <v>2016</v>
      </c>
      <c r="B34" s="237">
        <v>136</v>
      </c>
      <c r="C34" s="237">
        <v>102</v>
      </c>
      <c r="D34" s="93">
        <v>58.039467732133197</v>
      </c>
      <c r="E34" s="93">
        <v>64.324627136804665</v>
      </c>
      <c r="F34" s="93">
        <v>6.7413830209860137</v>
      </c>
      <c r="G34" s="93">
        <v>2.8510708727010741</v>
      </c>
      <c r="H34" s="93">
        <v>25.609624805460079</v>
      </c>
      <c r="I34" s="93">
        <v>30.51962465031205</v>
      </c>
      <c r="J34" s="93">
        <v>9.6095244414206515</v>
      </c>
      <c r="K34" s="93">
        <v>2.3046773401822147</v>
      </c>
      <c r="L34" s="464"/>
    </row>
    <row r="35" spans="1:12" ht="6" customHeight="1">
      <c r="A35" s="297"/>
      <c r="B35" s="264"/>
      <c r="C35" s="264"/>
      <c r="D35" s="263"/>
      <c r="E35" s="263"/>
      <c r="F35" s="263"/>
      <c r="G35" s="263"/>
      <c r="H35" s="263"/>
      <c r="I35" s="263"/>
      <c r="J35" s="263"/>
      <c r="K35" s="697"/>
    </row>
    <row r="36" spans="1:12" ht="30" customHeight="1">
      <c r="A36" s="777" t="s">
        <v>288</v>
      </c>
      <c r="B36" s="871"/>
      <c r="C36" s="871"/>
      <c r="D36" s="871"/>
      <c r="E36" s="871"/>
      <c r="F36" s="871"/>
      <c r="G36" s="871"/>
      <c r="H36" s="871"/>
      <c r="I36" s="871"/>
      <c r="J36" s="871"/>
      <c r="K36" s="871"/>
    </row>
    <row r="37" spans="1:12" s="230" customFormat="1" ht="6" customHeight="1">
      <c r="A37" s="228" t="s">
        <v>40</v>
      </c>
      <c r="B37" s="229"/>
      <c r="C37" s="229"/>
      <c r="D37" s="229"/>
      <c r="E37" s="229"/>
      <c r="F37" s="229"/>
      <c r="G37" s="229"/>
      <c r="H37" s="229"/>
      <c r="I37" s="229"/>
      <c r="J37" s="229"/>
      <c r="K37" s="668"/>
    </row>
    <row r="38" spans="1:12" s="230" customFormat="1" ht="12.75" customHeight="1">
      <c r="A38" s="801" t="s">
        <v>200</v>
      </c>
      <c r="B38" s="801"/>
      <c r="C38" s="801"/>
      <c r="D38" s="801"/>
      <c r="E38" s="801"/>
      <c r="F38" s="801"/>
      <c r="G38" s="801"/>
      <c r="H38" s="801"/>
      <c r="I38" s="801"/>
      <c r="J38" s="801"/>
      <c r="K38" s="801"/>
    </row>
  </sheetData>
  <mergeCells count="9">
    <mergeCell ref="A36:K36"/>
    <mergeCell ref="A38:K38"/>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3"/>
  <sheetViews>
    <sheetView zoomScaleNormal="100" workbookViewId="0">
      <pane ySplit="4" topLeftCell="A5" activePane="bottomLeft" state="frozen"/>
      <selection activeCell="N52" sqref="N52"/>
      <selection pane="bottomLeft" activeCell="F33" sqref="F33"/>
    </sheetView>
  </sheetViews>
  <sheetFormatPr defaultColWidth="9.140625" defaultRowHeight="12.75"/>
  <cols>
    <col min="1" max="1" width="6.7109375" style="675" customWidth="1"/>
    <col min="2" max="25" width="8.7109375" style="20" customWidth="1"/>
    <col min="26" max="16384" width="9.140625" style="20"/>
  </cols>
  <sheetData>
    <row r="1" spans="1:14" s="94" customFormat="1" ht="30" customHeight="1">
      <c r="A1" s="142"/>
      <c r="B1" s="142"/>
      <c r="C1" s="142"/>
      <c r="D1" s="674"/>
      <c r="E1" s="674"/>
      <c r="F1" s="674"/>
      <c r="G1" s="674"/>
      <c r="H1" s="674"/>
      <c r="I1" s="674"/>
      <c r="J1" s="674"/>
      <c r="K1" s="774" t="s">
        <v>354</v>
      </c>
      <c r="L1" s="775"/>
      <c r="M1" s="775"/>
      <c r="N1" s="817"/>
    </row>
    <row r="2" spans="1:14" s="679" customFormat="1" ht="42.95" customHeight="1">
      <c r="A2" s="784" t="s">
        <v>501</v>
      </c>
      <c r="B2" s="784"/>
      <c r="C2" s="784"/>
      <c r="D2" s="784"/>
      <c r="E2" s="784"/>
      <c r="F2" s="784"/>
      <c r="G2" s="784"/>
      <c r="H2" s="784"/>
      <c r="I2" s="784"/>
      <c r="J2" s="784"/>
      <c r="K2" s="784"/>
    </row>
    <row r="3" spans="1:14" ht="30" customHeight="1">
      <c r="B3" s="781" t="s">
        <v>10</v>
      </c>
      <c r="C3" s="825"/>
      <c r="D3" s="779" t="s">
        <v>54</v>
      </c>
      <c r="E3" s="779"/>
      <c r="F3" s="779" t="s">
        <v>55</v>
      </c>
      <c r="G3" s="779"/>
      <c r="H3" s="779" t="s">
        <v>53</v>
      </c>
      <c r="I3" s="779"/>
      <c r="J3" s="779" t="s">
        <v>36</v>
      </c>
      <c r="K3" s="779"/>
    </row>
    <row r="4" spans="1:14" ht="15" customHeight="1">
      <c r="A4" s="675" t="s">
        <v>40</v>
      </c>
      <c r="B4" s="169" t="s">
        <v>29</v>
      </c>
      <c r="C4" s="169" t="s">
        <v>30</v>
      </c>
      <c r="D4" s="169" t="s">
        <v>29</v>
      </c>
      <c r="E4" s="169" t="s">
        <v>30</v>
      </c>
      <c r="F4" s="169" t="s">
        <v>29</v>
      </c>
      <c r="G4" s="169" t="s">
        <v>30</v>
      </c>
      <c r="H4" s="169" t="s">
        <v>29</v>
      </c>
      <c r="I4" s="169" t="s">
        <v>30</v>
      </c>
      <c r="J4" s="169" t="s">
        <v>29</v>
      </c>
      <c r="K4" s="169" t="s">
        <v>30</v>
      </c>
    </row>
    <row r="5" spans="1:14" ht="6" customHeight="1">
      <c r="A5" s="297"/>
      <c r="B5" s="403"/>
      <c r="C5" s="403"/>
      <c r="D5" s="404"/>
      <c r="E5" s="404"/>
      <c r="F5" s="404"/>
      <c r="G5" s="404"/>
      <c r="H5" s="404"/>
      <c r="I5" s="404"/>
      <c r="J5" s="404"/>
      <c r="K5" s="404"/>
    </row>
    <row r="6" spans="1:14" ht="12.75" customHeight="1">
      <c r="A6" s="261">
        <v>2004</v>
      </c>
      <c r="B6" s="237">
        <v>360</v>
      </c>
      <c r="C6" s="237">
        <v>295</v>
      </c>
      <c r="D6" s="93">
        <v>68.518518518518505</v>
      </c>
      <c r="E6" s="93">
        <v>61.347517730496499</v>
      </c>
      <c r="F6" s="93">
        <v>3.7037037037037002</v>
      </c>
      <c r="G6" s="93">
        <v>7.4468085106383004</v>
      </c>
      <c r="H6" s="93">
        <v>25.132275132275101</v>
      </c>
      <c r="I6" s="93">
        <v>26.9503546099291</v>
      </c>
      <c r="J6" s="93">
        <v>2.64550264550265</v>
      </c>
      <c r="K6" s="93">
        <v>4.2553191489361701</v>
      </c>
    </row>
    <row r="7" spans="1:14" ht="12.75" customHeight="1">
      <c r="A7" s="261">
        <v>2005</v>
      </c>
      <c r="B7" s="237">
        <v>370</v>
      </c>
      <c r="C7" s="237">
        <v>292</v>
      </c>
      <c r="D7" s="93">
        <v>74.045801526717597</v>
      </c>
      <c r="E7" s="93">
        <v>69.014084507042298</v>
      </c>
      <c r="F7" s="93">
        <v>1.2722646310432599</v>
      </c>
      <c r="G7" s="93">
        <v>3.1690140845070398</v>
      </c>
      <c r="H7" s="93">
        <v>22.391857506361301</v>
      </c>
      <c r="I7" s="93">
        <v>22.887323943662</v>
      </c>
      <c r="J7" s="93">
        <v>2.2900763358778602</v>
      </c>
      <c r="K7" s="93">
        <v>4.9295774647887303</v>
      </c>
    </row>
    <row r="8" spans="1:14" ht="12.75" customHeight="1">
      <c r="A8" s="261">
        <v>2006</v>
      </c>
      <c r="B8" s="237">
        <v>296</v>
      </c>
      <c r="C8" s="237">
        <v>268</v>
      </c>
      <c r="D8" s="93">
        <v>73.700305810397595</v>
      </c>
      <c r="E8" s="93">
        <v>66.147859922178995</v>
      </c>
      <c r="F8" s="93">
        <v>3.05810397553517</v>
      </c>
      <c r="G8" s="93">
        <v>5.8365758754863801</v>
      </c>
      <c r="H8" s="93">
        <v>21.100917431192698</v>
      </c>
      <c r="I8" s="93">
        <v>22.957198443579799</v>
      </c>
      <c r="J8" s="93">
        <v>2.1406727828746202</v>
      </c>
      <c r="K8" s="93">
        <v>5.0583657587548601</v>
      </c>
    </row>
    <row r="9" spans="1:14" ht="12.75" customHeight="1">
      <c r="A9" s="261">
        <v>2007</v>
      </c>
      <c r="B9" s="237">
        <v>354</v>
      </c>
      <c r="C9" s="237">
        <v>302</v>
      </c>
      <c r="D9" s="93">
        <v>69.329896907216494</v>
      </c>
      <c r="E9" s="93">
        <v>62.9893238434164</v>
      </c>
      <c r="F9" s="93">
        <v>4.3814432989690699</v>
      </c>
      <c r="G9" s="93">
        <v>2.8469750889679699</v>
      </c>
      <c r="H9" s="93">
        <v>24.7422680412371</v>
      </c>
      <c r="I9" s="93">
        <v>30.604982206405701</v>
      </c>
      <c r="J9" s="93">
        <v>1.5463917525773201</v>
      </c>
      <c r="K9" s="93">
        <v>3.5587188612099601</v>
      </c>
    </row>
    <row r="10" spans="1:14" ht="12.75" customHeight="1">
      <c r="A10" s="261">
        <v>2008</v>
      </c>
      <c r="B10" s="237">
        <v>319</v>
      </c>
      <c r="C10" s="237">
        <v>293</v>
      </c>
      <c r="D10" s="93">
        <v>75.722543352601093</v>
      </c>
      <c r="E10" s="93">
        <v>62.162162162162197</v>
      </c>
      <c r="F10" s="93">
        <v>3.1791907514450899</v>
      </c>
      <c r="G10" s="93">
        <v>4.2471042471042502</v>
      </c>
      <c r="H10" s="93">
        <v>18.786127167630099</v>
      </c>
      <c r="I10" s="93">
        <v>29.343629343629299</v>
      </c>
      <c r="J10" s="93">
        <v>2.3121387283237</v>
      </c>
      <c r="K10" s="93">
        <v>4.2471042471042502</v>
      </c>
    </row>
    <row r="11" spans="1:14" ht="12.75" customHeight="1">
      <c r="A11" s="261">
        <v>2009</v>
      </c>
      <c r="B11" s="237">
        <v>349</v>
      </c>
      <c r="C11" s="237">
        <v>328</v>
      </c>
      <c r="D11" s="93">
        <v>67.958656330749406</v>
      </c>
      <c r="E11" s="93">
        <v>63.907284768211902</v>
      </c>
      <c r="F11" s="93">
        <v>2.32558139534884</v>
      </c>
      <c r="G11" s="93">
        <v>3.3112582781456998</v>
      </c>
      <c r="H11" s="93">
        <v>26.873385012919901</v>
      </c>
      <c r="I11" s="93">
        <v>28.476821192052999</v>
      </c>
      <c r="J11" s="93">
        <v>2.8423772609819098</v>
      </c>
      <c r="K11" s="93">
        <v>4.3046357615893998</v>
      </c>
    </row>
    <row r="12" spans="1:14" ht="12.75" customHeight="1">
      <c r="A12" s="261">
        <v>2010</v>
      </c>
      <c r="B12" s="237">
        <v>434</v>
      </c>
      <c r="C12" s="237">
        <v>291</v>
      </c>
      <c r="D12" s="93">
        <v>69.392523364485996</v>
      </c>
      <c r="E12" s="93">
        <v>69.257950530035302</v>
      </c>
      <c r="F12" s="93">
        <v>3.97196261682243</v>
      </c>
      <c r="G12" s="93">
        <v>4.5936395759717303</v>
      </c>
      <c r="H12" s="93">
        <v>23.598130841121499</v>
      </c>
      <c r="I12" s="93">
        <v>21.554770318021198</v>
      </c>
      <c r="J12" s="93">
        <v>3.0373831775700899</v>
      </c>
      <c r="K12" s="93">
        <v>4.5936395759717303</v>
      </c>
    </row>
    <row r="13" spans="1:14" ht="12.75" customHeight="1">
      <c r="A13" s="261">
        <v>2011</v>
      </c>
      <c r="B13" s="237">
        <v>364</v>
      </c>
      <c r="C13" s="237">
        <v>261</v>
      </c>
      <c r="D13" s="93">
        <v>67.379679144384994</v>
      </c>
      <c r="E13" s="93">
        <v>67.226890756302495</v>
      </c>
      <c r="F13" s="93">
        <v>3.2085561497326198</v>
      </c>
      <c r="G13" s="93">
        <v>2.9411764705882399</v>
      </c>
      <c r="H13" s="93">
        <v>26.203208556149701</v>
      </c>
      <c r="I13" s="93">
        <v>23.949579831932802</v>
      </c>
      <c r="J13" s="93">
        <v>3.2085561497326198</v>
      </c>
      <c r="K13" s="93">
        <v>5.8823529411764701</v>
      </c>
    </row>
    <row r="14" spans="1:14" ht="12.75" customHeight="1">
      <c r="A14" s="261" t="s">
        <v>92</v>
      </c>
      <c r="B14" s="237">
        <v>334</v>
      </c>
      <c r="C14" s="237">
        <v>252</v>
      </c>
      <c r="D14" s="93">
        <v>74.7826086956522</v>
      </c>
      <c r="E14" s="93">
        <v>72.016460905349803</v>
      </c>
      <c r="F14" s="93">
        <v>2.60869565217391</v>
      </c>
      <c r="G14" s="93">
        <v>3.7037037037037002</v>
      </c>
      <c r="H14" s="93">
        <v>20</v>
      </c>
      <c r="I14" s="93">
        <v>20.987654320987701</v>
      </c>
      <c r="J14" s="93">
        <v>2.60869565217391</v>
      </c>
      <c r="K14" s="93">
        <v>3.2921810699588501</v>
      </c>
    </row>
    <row r="15" spans="1:14" ht="12.75" customHeight="1">
      <c r="A15" s="261" t="s">
        <v>93</v>
      </c>
      <c r="B15" s="237">
        <v>350</v>
      </c>
      <c r="C15" s="237">
        <v>281</v>
      </c>
      <c r="D15" s="93">
        <v>65.099999999999994</v>
      </c>
      <c r="E15" s="93">
        <v>60.4</v>
      </c>
      <c r="F15" s="93">
        <v>4.2</v>
      </c>
      <c r="G15" s="93">
        <v>6.4</v>
      </c>
      <c r="H15" s="93">
        <v>29.4</v>
      </c>
      <c r="I15" s="93">
        <v>28.7</v>
      </c>
      <c r="J15" s="93">
        <v>1.3</v>
      </c>
      <c r="K15" s="93">
        <v>4.5</v>
      </c>
    </row>
    <row r="16" spans="1:14" ht="12.75" customHeight="1">
      <c r="A16" s="261">
        <v>2013</v>
      </c>
      <c r="B16" s="237">
        <v>416</v>
      </c>
      <c r="C16" s="237">
        <v>312</v>
      </c>
      <c r="D16" s="93">
        <v>55.502756199942603</v>
      </c>
      <c r="E16" s="93">
        <v>60.993994916895197</v>
      </c>
      <c r="F16" s="93">
        <v>4.8608831625204099</v>
      </c>
      <c r="G16" s="93">
        <v>5.7525418343247097</v>
      </c>
      <c r="H16" s="93">
        <v>37.534688065386597</v>
      </c>
      <c r="I16" s="93">
        <v>30.825020448534499</v>
      </c>
      <c r="J16" s="93">
        <v>2.1016725721503802</v>
      </c>
      <c r="K16" s="93">
        <v>2.4284428002456502</v>
      </c>
    </row>
    <row r="17" spans="1:11" ht="12.75" customHeight="1">
      <c r="A17" s="261">
        <v>2014</v>
      </c>
      <c r="B17" s="237">
        <v>368</v>
      </c>
      <c r="C17" s="237">
        <v>272</v>
      </c>
      <c r="D17" s="93">
        <v>56.2401560815319</v>
      </c>
      <c r="E17" s="93">
        <v>61.290358133369303</v>
      </c>
      <c r="F17" s="93">
        <v>4.4931211890927498</v>
      </c>
      <c r="G17" s="93">
        <v>6.7877942086976502</v>
      </c>
      <c r="H17" s="93">
        <v>38.398299858813999</v>
      </c>
      <c r="I17" s="93">
        <v>29.432074662855399</v>
      </c>
      <c r="J17" s="93">
        <v>0.86842287056129397</v>
      </c>
      <c r="K17" s="93">
        <v>2.4897729950776801</v>
      </c>
    </row>
    <row r="18" spans="1:11" ht="12.75" customHeight="1">
      <c r="A18" s="261">
        <v>2015</v>
      </c>
      <c r="B18" s="237">
        <v>349</v>
      </c>
      <c r="C18" s="237">
        <v>264</v>
      </c>
      <c r="D18" s="93">
        <v>67.576296877699406</v>
      </c>
      <c r="E18" s="93">
        <v>64.659164619921796</v>
      </c>
      <c r="F18" s="93">
        <v>3.7163915279423798</v>
      </c>
      <c r="G18" s="93">
        <v>3.2770068151148699</v>
      </c>
      <c r="H18" s="93">
        <v>27.101921762160298</v>
      </c>
      <c r="I18" s="93">
        <v>28.139932666008999</v>
      </c>
      <c r="J18" s="93">
        <v>1.6053898321978901</v>
      </c>
      <c r="K18" s="93">
        <v>3.92389589895435</v>
      </c>
    </row>
    <row r="19" spans="1:11" ht="12.75" customHeight="1">
      <c r="A19" s="261">
        <v>2016</v>
      </c>
      <c r="B19" s="237">
        <v>389</v>
      </c>
      <c r="C19" s="237">
        <v>290</v>
      </c>
      <c r="D19" s="93">
        <v>66.516572271980152</v>
      </c>
      <c r="E19" s="93">
        <v>69.267820891200287</v>
      </c>
      <c r="F19" s="93">
        <v>3.3478447559303701</v>
      </c>
      <c r="G19" s="93">
        <v>5.7006995827407207</v>
      </c>
      <c r="H19" s="93">
        <v>28.290414857045725</v>
      </c>
      <c r="I19" s="93">
        <v>23.179268773112</v>
      </c>
      <c r="J19" s="93">
        <v>1.8451681150436703</v>
      </c>
      <c r="K19" s="93">
        <v>1.8522107529470071</v>
      </c>
    </row>
    <row r="20" spans="1:11" ht="6" customHeight="1">
      <c r="A20" s="698"/>
      <c r="B20" s="699"/>
      <c r="C20" s="699"/>
      <c r="D20" s="700"/>
      <c r="E20" s="700"/>
      <c r="F20" s="700"/>
      <c r="G20" s="700"/>
      <c r="H20" s="700"/>
      <c r="I20" s="700"/>
      <c r="J20" s="700"/>
      <c r="K20" s="700"/>
    </row>
    <row r="21" spans="1:11" ht="30" customHeight="1">
      <c r="A21" s="777" t="s">
        <v>168</v>
      </c>
      <c r="B21" s="810"/>
      <c r="C21" s="810"/>
      <c r="D21" s="810"/>
      <c r="E21" s="810"/>
      <c r="F21" s="810"/>
      <c r="G21" s="810"/>
      <c r="H21" s="810"/>
      <c r="I21" s="810"/>
      <c r="J21" s="810"/>
      <c r="K21" s="810"/>
    </row>
    <row r="22" spans="1:11" s="42" customFormat="1" ht="6" customHeight="1">
      <c r="A22" s="672" t="s">
        <v>40</v>
      </c>
      <c r="B22" s="670"/>
      <c r="C22" s="670"/>
      <c r="D22" s="670"/>
      <c r="E22" s="670"/>
      <c r="F22" s="670"/>
      <c r="G22" s="670"/>
      <c r="H22" s="670"/>
      <c r="I22" s="670"/>
      <c r="J22" s="670"/>
      <c r="K22" s="107"/>
    </row>
    <row r="23" spans="1:11" s="42" customFormat="1" ht="12.75" customHeight="1">
      <c r="A23" s="801" t="s">
        <v>200</v>
      </c>
      <c r="B23" s="801"/>
      <c r="C23" s="801"/>
      <c r="D23" s="801"/>
      <c r="E23" s="801"/>
      <c r="F23" s="801"/>
      <c r="G23" s="801"/>
      <c r="H23" s="801"/>
      <c r="I23" s="801"/>
      <c r="J23" s="801"/>
      <c r="K23" s="801"/>
    </row>
  </sheetData>
  <mergeCells count="9">
    <mergeCell ref="A21:K21"/>
    <mergeCell ref="A23:K23"/>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V42"/>
  <sheetViews>
    <sheetView workbookViewId="0">
      <pane ySplit="4" topLeftCell="A5" activePane="bottomLeft" state="frozen"/>
      <selection activeCell="N52" sqref="N52"/>
      <selection pane="bottomLeft" activeCell="F43" sqref="F43"/>
    </sheetView>
  </sheetViews>
  <sheetFormatPr defaultColWidth="8.85546875" defaultRowHeight="12.75"/>
  <cols>
    <col min="1" max="1" width="6.7109375" style="20" customWidth="1"/>
    <col min="2" max="13" width="8.7109375" style="20" customWidth="1"/>
    <col min="14" max="14" width="8.85546875" style="20"/>
    <col min="15" max="15" width="9.5703125" style="20" bestFit="1" customWidth="1"/>
    <col min="16" max="16384" width="8.85546875" style="20"/>
  </cols>
  <sheetData>
    <row r="1" spans="1:15" s="94" customFormat="1" ht="30" customHeight="1">
      <c r="A1" s="142"/>
      <c r="B1" s="142"/>
      <c r="C1" s="142"/>
      <c r="D1" s="674"/>
      <c r="E1" s="674"/>
      <c r="F1" s="674"/>
      <c r="G1" s="674"/>
      <c r="H1" s="674"/>
      <c r="I1" s="674"/>
      <c r="J1" s="674"/>
      <c r="K1" s="774" t="s">
        <v>354</v>
      </c>
      <c r="L1" s="775"/>
      <c r="M1" s="775"/>
      <c r="N1" s="817"/>
    </row>
    <row r="2" spans="1:15" s="679" customFormat="1" ht="15" customHeight="1">
      <c r="A2" s="783" t="s">
        <v>502</v>
      </c>
      <c r="B2" s="783"/>
      <c r="C2" s="783"/>
      <c r="D2" s="783"/>
      <c r="E2" s="783"/>
      <c r="F2" s="783"/>
      <c r="G2" s="783"/>
      <c r="H2" s="783"/>
      <c r="I2" s="783"/>
      <c r="J2" s="783"/>
      <c r="K2" s="783"/>
      <c r="L2" s="783"/>
      <c r="M2" s="783"/>
    </row>
    <row r="3" spans="1:15" ht="15" customHeight="1">
      <c r="A3" s="6"/>
      <c r="B3" s="778" t="s">
        <v>18</v>
      </c>
      <c r="C3" s="778"/>
      <c r="D3" s="778" t="s">
        <v>188</v>
      </c>
      <c r="E3" s="778"/>
      <c r="F3" s="778" t="s">
        <v>189</v>
      </c>
      <c r="G3" s="778"/>
      <c r="H3" s="778" t="s">
        <v>122</v>
      </c>
      <c r="I3" s="778"/>
      <c r="J3" s="780" t="s">
        <v>303</v>
      </c>
      <c r="K3" s="800"/>
      <c r="L3" s="778" t="s">
        <v>36</v>
      </c>
      <c r="M3" s="778"/>
    </row>
    <row r="4" spans="1:15" ht="15" customHeight="1">
      <c r="A4" s="405" t="s">
        <v>40</v>
      </c>
      <c r="B4" s="669" t="s">
        <v>29</v>
      </c>
      <c r="C4" s="669" t="s">
        <v>30</v>
      </c>
      <c r="D4" s="669" t="s">
        <v>29</v>
      </c>
      <c r="E4" s="669" t="s">
        <v>30</v>
      </c>
      <c r="F4" s="669" t="s">
        <v>29</v>
      </c>
      <c r="G4" s="669" t="s">
        <v>30</v>
      </c>
      <c r="H4" s="669" t="s">
        <v>29</v>
      </c>
      <c r="I4" s="669" t="s">
        <v>30</v>
      </c>
      <c r="J4" s="669" t="s">
        <v>29</v>
      </c>
      <c r="K4" s="669" t="s">
        <v>30</v>
      </c>
      <c r="L4" s="669" t="s">
        <v>29</v>
      </c>
      <c r="M4" s="669" t="s">
        <v>30</v>
      </c>
    </row>
    <row r="5" spans="1:15" ht="6" customHeight="1">
      <c r="A5" s="6"/>
      <c r="B5" s="270"/>
      <c r="C5" s="270"/>
      <c r="D5" s="14"/>
      <c r="E5" s="14"/>
      <c r="F5" s="14"/>
      <c r="G5" s="14"/>
      <c r="H5" s="14"/>
      <c r="I5" s="14"/>
      <c r="J5" s="14"/>
      <c r="K5" s="14"/>
      <c r="L5" s="14"/>
      <c r="M5" s="14"/>
    </row>
    <row r="6" spans="1:15" ht="12.75" customHeight="1">
      <c r="A6" s="6">
        <v>1989</v>
      </c>
      <c r="B6" s="95">
        <v>1.81506849315068</v>
      </c>
      <c r="C6" s="95">
        <v>0.967741935483871</v>
      </c>
      <c r="D6" s="95">
        <v>0.61643835616438403</v>
      </c>
      <c r="E6" s="95">
        <v>0.681003584229391</v>
      </c>
      <c r="F6" s="95">
        <v>0.41095890410958902</v>
      </c>
      <c r="G6" s="95">
        <v>0.681003584229391</v>
      </c>
      <c r="H6" s="95">
        <v>0.102739726027397</v>
      </c>
      <c r="I6" s="95">
        <v>3.5842293906809999E-2</v>
      </c>
      <c r="J6" s="95">
        <v>97.020547945205493</v>
      </c>
      <c r="K6" s="95">
        <v>97.491039426523301</v>
      </c>
      <c r="L6" s="95">
        <v>3.42465753424658E-2</v>
      </c>
      <c r="M6" s="95">
        <v>0.14336917562724</v>
      </c>
      <c r="O6" s="287"/>
    </row>
    <row r="7" spans="1:15" ht="15" customHeight="1">
      <c r="A7" s="6">
        <v>1990</v>
      </c>
      <c r="B7" s="95">
        <v>1.63934426229508</v>
      </c>
      <c r="C7" s="95">
        <v>1.4802065404475</v>
      </c>
      <c r="D7" s="95">
        <v>0.72131147540983598</v>
      </c>
      <c r="E7" s="95">
        <v>0.68846815834767605</v>
      </c>
      <c r="F7" s="95">
        <v>0.72131147540983598</v>
      </c>
      <c r="G7" s="95">
        <v>0.58519793459552505</v>
      </c>
      <c r="H7" s="95">
        <v>0.45901639344262302</v>
      </c>
      <c r="I7" s="95">
        <v>0.240963855421687</v>
      </c>
      <c r="J7" s="95">
        <v>96.393442622950801</v>
      </c>
      <c r="K7" s="95">
        <v>96.798623063683294</v>
      </c>
      <c r="L7" s="95">
        <v>6.5573770491803296E-2</v>
      </c>
      <c r="M7" s="95">
        <v>0.206540447504303</v>
      </c>
      <c r="O7" s="287"/>
    </row>
    <row r="8" spans="1:15" ht="12.75" customHeight="1">
      <c r="A8" s="6">
        <v>1991</v>
      </c>
      <c r="B8" s="95">
        <v>1.5677118078719099</v>
      </c>
      <c r="C8" s="95">
        <v>1.4649459365190101</v>
      </c>
      <c r="D8" s="95">
        <v>0.73382254836557703</v>
      </c>
      <c r="E8" s="95">
        <v>0.69759330310429002</v>
      </c>
      <c r="F8" s="95">
        <v>0.43362241494329601</v>
      </c>
      <c r="G8" s="95">
        <v>0.80223229856993405</v>
      </c>
      <c r="H8" s="95">
        <v>0.16677785190126801</v>
      </c>
      <c r="I8" s="95">
        <v>0.313916986396931</v>
      </c>
      <c r="J8" s="95">
        <v>97.031354236157398</v>
      </c>
      <c r="K8" s="95">
        <v>96.616672479944199</v>
      </c>
      <c r="L8" s="95">
        <v>6.6711140760507007E-2</v>
      </c>
      <c r="M8" s="95">
        <v>0.10463899546564399</v>
      </c>
      <c r="O8" s="287"/>
    </row>
    <row r="9" spans="1:15" ht="12.75" customHeight="1">
      <c r="A9" s="6">
        <v>1992</v>
      </c>
      <c r="B9" s="95">
        <v>1.97258441992645</v>
      </c>
      <c r="C9" s="95">
        <v>1.4446793516561001</v>
      </c>
      <c r="D9" s="95">
        <v>0.83584085590103696</v>
      </c>
      <c r="E9" s="95">
        <v>0.98661028893586999</v>
      </c>
      <c r="F9" s="95">
        <v>1.00300902708124</v>
      </c>
      <c r="G9" s="95">
        <v>0.42283298097251598</v>
      </c>
      <c r="H9" s="95">
        <v>0.30090270812437298</v>
      </c>
      <c r="I9" s="95">
        <v>0.246652572233968</v>
      </c>
      <c r="J9" s="95">
        <v>95.8207957204948</v>
      </c>
      <c r="K9" s="95">
        <v>96.899224806201502</v>
      </c>
      <c r="L9" s="95">
        <v>6.6867268472082894E-2</v>
      </c>
      <c r="M9" s="95" t="s">
        <v>278</v>
      </c>
      <c r="O9" s="287"/>
    </row>
    <row r="10" spans="1:15" ht="12.75" customHeight="1">
      <c r="A10" s="6">
        <v>1993</v>
      </c>
      <c r="B10" s="95">
        <v>1.81099769509384</v>
      </c>
      <c r="C10" s="95">
        <v>1.9190509420795501</v>
      </c>
      <c r="D10" s="95">
        <v>1.2183075403358601</v>
      </c>
      <c r="E10" s="95">
        <v>1.39567341242149</v>
      </c>
      <c r="F10" s="95">
        <v>0.79025353967731304</v>
      </c>
      <c r="G10" s="95">
        <v>0.41870202372644799</v>
      </c>
      <c r="H10" s="95">
        <v>0.52683569311820899</v>
      </c>
      <c r="I10" s="95">
        <v>0.24424284717376099</v>
      </c>
      <c r="J10" s="95">
        <v>95.521896608495197</v>
      </c>
      <c r="K10" s="95">
        <v>95.882763433356601</v>
      </c>
      <c r="L10" s="95">
        <v>0.131708923279552</v>
      </c>
      <c r="M10" s="95">
        <v>0.13956734124214901</v>
      </c>
      <c r="O10" s="287"/>
    </row>
    <row r="11" spans="1:15" ht="12.75" customHeight="1">
      <c r="A11" s="6">
        <v>1994</v>
      </c>
      <c r="B11" s="95">
        <v>2.0380888740394298</v>
      </c>
      <c r="C11" s="95">
        <v>1.9964973730297699</v>
      </c>
      <c r="D11" s="95">
        <v>1.4366855997327099</v>
      </c>
      <c r="E11" s="95">
        <v>0.91068301225919401</v>
      </c>
      <c r="F11" s="95">
        <v>0.76845973939191403</v>
      </c>
      <c r="G11" s="95">
        <v>0.91068301225919401</v>
      </c>
      <c r="H11" s="95">
        <v>0.23387905111927801</v>
      </c>
      <c r="I11" s="95">
        <v>0.24518388791593701</v>
      </c>
      <c r="J11" s="95">
        <v>95.456064149682604</v>
      </c>
      <c r="K11" s="95">
        <v>95.796847635726806</v>
      </c>
      <c r="L11" s="95">
        <v>6.6822586034079506E-2</v>
      </c>
      <c r="M11" s="95">
        <v>0.140105078809107</v>
      </c>
      <c r="O11" s="287"/>
    </row>
    <row r="12" spans="1:15" ht="12.75" customHeight="1">
      <c r="A12" s="6">
        <v>1995</v>
      </c>
      <c r="B12" s="95">
        <v>2.6297335203366101</v>
      </c>
      <c r="C12" s="95">
        <v>2.3888276368982</v>
      </c>
      <c r="D12" s="95">
        <v>1.6479663394109401</v>
      </c>
      <c r="E12" s="95">
        <v>1.6170525542080101</v>
      </c>
      <c r="F12" s="95">
        <v>1.26227208976157</v>
      </c>
      <c r="G12" s="95">
        <v>0.58801911062109502</v>
      </c>
      <c r="H12" s="95">
        <v>0.21037868162692799</v>
      </c>
      <c r="I12" s="95">
        <v>0.22050716648291099</v>
      </c>
      <c r="J12" s="95">
        <v>94.214586255259505</v>
      </c>
      <c r="K12" s="95">
        <v>95.075339948548304</v>
      </c>
      <c r="L12" s="95">
        <v>3.5063113604488098E-2</v>
      </c>
      <c r="M12" s="95">
        <v>0.110253583241455</v>
      </c>
      <c r="O12" s="287"/>
    </row>
    <row r="13" spans="1:15" ht="12.75" customHeight="1">
      <c r="A13" s="6">
        <v>1996</v>
      </c>
      <c r="B13" s="95">
        <v>3.2425421530479901</v>
      </c>
      <c r="C13" s="95">
        <v>2.9321513808387301</v>
      </c>
      <c r="D13" s="95">
        <v>2.26977950713359</v>
      </c>
      <c r="E13" s="95">
        <v>1.7047391749062399</v>
      </c>
      <c r="F13" s="95">
        <v>1.4591439688715999</v>
      </c>
      <c r="G13" s="95">
        <v>0.81827480395499497</v>
      </c>
      <c r="H13" s="95">
        <v>0.71335927367055796</v>
      </c>
      <c r="I13" s="95">
        <v>0.23866348448687399</v>
      </c>
      <c r="J13" s="95">
        <v>90.693904020752299</v>
      </c>
      <c r="K13" s="95">
        <v>93.453801568360007</v>
      </c>
      <c r="L13" s="95">
        <v>1.6212710765239999</v>
      </c>
      <c r="M13" s="95">
        <v>0.85236958745311997</v>
      </c>
      <c r="O13" s="287"/>
    </row>
    <row r="14" spans="1:15" ht="12.75" customHeight="1">
      <c r="A14" s="6">
        <v>1997</v>
      </c>
      <c r="B14" s="95">
        <v>3.0689655172413799</v>
      </c>
      <c r="C14" s="95">
        <v>2.9560201874549401</v>
      </c>
      <c r="D14" s="95">
        <v>2.27586206896552</v>
      </c>
      <c r="E14" s="95">
        <v>2.1989906272530599</v>
      </c>
      <c r="F14" s="95">
        <v>2.0344827586206899</v>
      </c>
      <c r="G14" s="95">
        <v>0.86517664023071394</v>
      </c>
      <c r="H14" s="95">
        <v>0.79310344827586199</v>
      </c>
      <c r="I14" s="95">
        <v>0.21629416005767799</v>
      </c>
      <c r="J14" s="95">
        <v>90.931034482758605</v>
      </c>
      <c r="K14" s="95">
        <v>92.970439798125497</v>
      </c>
      <c r="L14" s="95">
        <v>0.89655172413793105</v>
      </c>
      <c r="M14" s="95">
        <v>0.79307858687815402</v>
      </c>
      <c r="O14" s="287"/>
    </row>
    <row r="15" spans="1:15" ht="12.75" customHeight="1">
      <c r="A15" s="6">
        <v>1998</v>
      </c>
      <c r="B15" s="95">
        <v>3.3214285714285698</v>
      </c>
      <c r="C15" s="95">
        <v>2.0817562452687399</v>
      </c>
      <c r="D15" s="95">
        <v>2.9285714285714302</v>
      </c>
      <c r="E15" s="95">
        <v>1.9682059046177101</v>
      </c>
      <c r="F15" s="95">
        <v>1.96428571428571</v>
      </c>
      <c r="G15" s="95">
        <v>0.83270249810749397</v>
      </c>
      <c r="H15" s="95">
        <v>0.89285714285714302</v>
      </c>
      <c r="I15" s="95">
        <v>0.41635124905374699</v>
      </c>
      <c r="J15" s="95">
        <v>89.464285714285694</v>
      </c>
      <c r="K15" s="95">
        <v>94.208932626797903</v>
      </c>
      <c r="L15" s="95">
        <v>1.4285714285714299</v>
      </c>
      <c r="M15" s="95">
        <v>0.49205147615442901</v>
      </c>
      <c r="O15" s="287"/>
    </row>
    <row r="16" spans="1:15" ht="12.75" customHeight="1">
      <c r="A16" s="6">
        <v>1999</v>
      </c>
      <c r="B16" s="95">
        <v>3.4495688038995098</v>
      </c>
      <c r="C16" s="95">
        <v>3.4194831013916498</v>
      </c>
      <c r="D16" s="95">
        <v>2.8496437945256798</v>
      </c>
      <c r="E16" s="95">
        <v>1.74950298210736</v>
      </c>
      <c r="F16" s="95">
        <v>1.94975628046494</v>
      </c>
      <c r="G16" s="95">
        <v>1.3121272365805201</v>
      </c>
      <c r="H16" s="95">
        <v>0.71241094863142096</v>
      </c>
      <c r="I16" s="95">
        <v>0.27833001988071598</v>
      </c>
      <c r="J16" s="95">
        <v>90.288713910761203</v>
      </c>
      <c r="K16" s="95">
        <v>92.683896620278304</v>
      </c>
      <c r="L16" s="95">
        <v>0.74990626171728503</v>
      </c>
      <c r="M16" s="95">
        <v>0.55666003976143097</v>
      </c>
      <c r="O16" s="287"/>
    </row>
    <row r="17" spans="1:22" ht="12.75" customHeight="1">
      <c r="A17" s="6">
        <v>2000</v>
      </c>
      <c r="B17" s="95">
        <v>3.4129692832764502</v>
      </c>
      <c r="C17" s="95">
        <v>2.7829313543599299</v>
      </c>
      <c r="D17" s="95">
        <v>2.5028441410693998</v>
      </c>
      <c r="E17" s="95">
        <v>2.0408163265306101</v>
      </c>
      <c r="F17" s="95">
        <v>1.1000000000000001</v>
      </c>
      <c r="G17" s="95">
        <v>1.4</v>
      </c>
      <c r="H17" s="95">
        <v>0.9</v>
      </c>
      <c r="I17" s="95">
        <v>0.4</v>
      </c>
      <c r="J17" s="95">
        <v>90.216154721274194</v>
      </c>
      <c r="K17" s="95">
        <v>92.244897959183703</v>
      </c>
      <c r="L17" s="95">
        <v>1.8</v>
      </c>
      <c r="M17" s="95">
        <v>1.1000000000000001</v>
      </c>
      <c r="O17" s="287"/>
    </row>
    <row r="18" spans="1:22" ht="12.75" customHeight="1">
      <c r="A18" s="6">
        <v>2001</v>
      </c>
      <c r="B18" s="95">
        <v>3.0539772727272698</v>
      </c>
      <c r="C18" s="95">
        <v>2.6355421686747</v>
      </c>
      <c r="D18" s="95">
        <v>2.2372159090909101</v>
      </c>
      <c r="E18" s="95">
        <v>2.2966867469879499</v>
      </c>
      <c r="F18" s="95">
        <v>2</v>
      </c>
      <c r="G18" s="95">
        <v>1.5</v>
      </c>
      <c r="H18" s="95">
        <v>0.9</v>
      </c>
      <c r="I18" s="95">
        <v>0.7</v>
      </c>
      <c r="J18" s="95">
        <v>90.625</v>
      </c>
      <c r="K18" s="95">
        <v>92.131024096385502</v>
      </c>
      <c r="L18" s="95">
        <v>1.3</v>
      </c>
      <c r="M18" s="95">
        <v>0.8</v>
      </c>
      <c r="O18" s="287"/>
    </row>
    <row r="19" spans="1:22" ht="12.75" customHeight="1">
      <c r="A19" s="6">
        <v>2002</v>
      </c>
      <c r="B19" s="95">
        <v>2.4182076813655802</v>
      </c>
      <c r="C19" s="95">
        <v>2.1196063588190799</v>
      </c>
      <c r="D19" s="95">
        <v>2.4182076813655802</v>
      </c>
      <c r="E19" s="95">
        <v>2.6873580620741899</v>
      </c>
      <c r="F19" s="95">
        <v>1.6</v>
      </c>
      <c r="G19" s="95">
        <v>1.1000000000000001</v>
      </c>
      <c r="H19" s="95">
        <v>1</v>
      </c>
      <c r="I19" s="95">
        <v>0.6</v>
      </c>
      <c r="J19" s="95">
        <v>91.749644381223305</v>
      </c>
      <c r="K19" s="95">
        <v>92.581377744133206</v>
      </c>
      <c r="L19" s="95">
        <v>0.9</v>
      </c>
      <c r="M19" s="95">
        <v>0.9</v>
      </c>
      <c r="O19" s="287"/>
    </row>
    <row r="20" spans="1:22" ht="12.75" customHeight="1">
      <c r="A20" s="6">
        <v>2003</v>
      </c>
      <c r="B20" s="95">
        <v>2.2338049143708099</v>
      </c>
      <c r="C20" s="95">
        <v>2.4456521739130399</v>
      </c>
      <c r="D20" s="95">
        <v>1.41474311243485</v>
      </c>
      <c r="E20" s="95">
        <v>1.86335403726708</v>
      </c>
      <c r="F20" s="95">
        <v>1.3</v>
      </c>
      <c r="G20" s="95">
        <v>1.2</v>
      </c>
      <c r="H20" s="95">
        <v>1</v>
      </c>
      <c r="I20" s="95">
        <v>0.4</v>
      </c>
      <c r="J20" s="95">
        <v>93.298585256887606</v>
      </c>
      <c r="K20" s="95">
        <v>92.973602484472096</v>
      </c>
      <c r="L20" s="95">
        <v>0.7</v>
      </c>
      <c r="M20" s="95">
        <v>1.1000000000000001</v>
      </c>
      <c r="O20" s="287"/>
    </row>
    <row r="21" spans="1:22" ht="12.75" customHeight="1">
      <c r="A21" s="6">
        <v>2004</v>
      </c>
      <c r="B21" s="95">
        <v>2.1489971346704899</v>
      </c>
      <c r="C21" s="95">
        <v>2.7397260273972601</v>
      </c>
      <c r="D21" s="95">
        <v>2.1131805157593102</v>
      </c>
      <c r="E21" s="95">
        <v>1.5981735159817401</v>
      </c>
      <c r="F21" s="95">
        <v>1.1000000000000001</v>
      </c>
      <c r="G21" s="95">
        <v>1.2</v>
      </c>
      <c r="H21" s="95">
        <v>1.3</v>
      </c>
      <c r="I21" s="95">
        <v>0.5</v>
      </c>
      <c r="J21" s="95">
        <v>92.514326647564502</v>
      </c>
      <c r="K21" s="95">
        <v>93.112633181126299</v>
      </c>
      <c r="L21" s="95">
        <v>0.8</v>
      </c>
      <c r="M21" s="95">
        <v>0.9</v>
      </c>
      <c r="O21" s="287"/>
    </row>
    <row r="22" spans="1:22" ht="12.75" customHeight="1">
      <c r="A22" s="6">
        <v>2005</v>
      </c>
      <c r="B22" s="95">
        <v>2.58342303552207</v>
      </c>
      <c r="C22" s="95">
        <v>2.3149905123339698</v>
      </c>
      <c r="D22" s="95">
        <v>1.4352350197344801</v>
      </c>
      <c r="E22" s="95">
        <v>1.93548387096774</v>
      </c>
      <c r="F22" s="95">
        <v>1.2</v>
      </c>
      <c r="G22" s="95">
        <v>1.3</v>
      </c>
      <c r="H22" s="95">
        <v>0.8</v>
      </c>
      <c r="I22" s="95">
        <v>0.5</v>
      </c>
      <c r="J22" s="95">
        <v>93.254395407247898</v>
      </c>
      <c r="K22" s="95">
        <v>92.941176470588204</v>
      </c>
      <c r="L22" s="95">
        <v>0.8</v>
      </c>
      <c r="M22" s="95">
        <v>1</v>
      </c>
      <c r="O22" s="287"/>
    </row>
    <row r="23" spans="1:22" ht="12" customHeight="1">
      <c r="A23" s="6">
        <v>2006</v>
      </c>
      <c r="B23" s="95">
        <v>2.1327014218009501</v>
      </c>
      <c r="C23" s="95">
        <v>1.7412935323383101</v>
      </c>
      <c r="D23" s="95">
        <v>1.4218009478672999</v>
      </c>
      <c r="E23" s="95">
        <v>1.65837479270315</v>
      </c>
      <c r="F23" s="95">
        <v>1.2</v>
      </c>
      <c r="G23" s="95">
        <v>0.6</v>
      </c>
      <c r="H23" s="95">
        <v>0.9</v>
      </c>
      <c r="I23" s="95">
        <v>0.2</v>
      </c>
      <c r="J23" s="95">
        <v>92.930489731437603</v>
      </c>
      <c r="K23" s="95">
        <v>94.278606965174106</v>
      </c>
      <c r="L23" s="95">
        <v>1.4</v>
      </c>
      <c r="M23" s="95">
        <v>1.5</v>
      </c>
      <c r="O23" s="287"/>
      <c r="P23" s="287"/>
      <c r="Q23" s="287"/>
      <c r="R23" s="287"/>
      <c r="S23" s="287"/>
      <c r="T23" s="287"/>
      <c r="U23" s="287"/>
    </row>
    <row r="24" spans="1:22" ht="12.75" customHeight="1">
      <c r="A24" s="6">
        <v>2007</v>
      </c>
      <c r="B24" s="95">
        <v>1.75246440306681</v>
      </c>
      <c r="C24" s="95">
        <v>1.63233579479207</v>
      </c>
      <c r="D24" s="95">
        <v>1.16830960204454</v>
      </c>
      <c r="E24" s="95">
        <v>1.4768752429071099</v>
      </c>
      <c r="F24" s="95">
        <v>1.4</v>
      </c>
      <c r="G24" s="95">
        <v>0.8</v>
      </c>
      <c r="H24" s="95">
        <v>0.7</v>
      </c>
      <c r="I24" s="95">
        <v>0.5</v>
      </c>
      <c r="J24" s="95">
        <v>93.793355239138407</v>
      </c>
      <c r="K24" s="95">
        <v>94.636610959968905</v>
      </c>
      <c r="L24" s="95">
        <v>1.2</v>
      </c>
      <c r="M24" s="95">
        <v>0.9</v>
      </c>
      <c r="O24" s="287"/>
      <c r="P24" s="287"/>
      <c r="Q24" s="287"/>
      <c r="R24" s="287"/>
      <c r="S24" s="287"/>
      <c r="T24" s="287"/>
      <c r="U24" s="287"/>
      <c r="V24" s="701"/>
    </row>
    <row r="25" spans="1:22" ht="12.75" customHeight="1">
      <c r="A25" s="6">
        <v>2008</v>
      </c>
      <c r="B25" s="95">
        <v>1.9483101391650099</v>
      </c>
      <c r="C25" s="95">
        <v>1.9376579612468401</v>
      </c>
      <c r="D25" s="95">
        <v>1.86878727634195</v>
      </c>
      <c r="E25" s="95">
        <v>1.7270429654591399</v>
      </c>
      <c r="F25" s="95">
        <v>0.9</v>
      </c>
      <c r="G25" s="95">
        <v>0.7</v>
      </c>
      <c r="H25" s="95">
        <v>1.1000000000000001</v>
      </c>
      <c r="I25" s="95">
        <v>0.2</v>
      </c>
      <c r="J25" s="95">
        <v>93.280318091451306</v>
      </c>
      <c r="K25" s="95">
        <v>94.102780117944405</v>
      </c>
      <c r="L25" s="95">
        <v>0.9</v>
      </c>
      <c r="M25" s="95">
        <v>1.3</v>
      </c>
      <c r="O25" s="287"/>
      <c r="P25" s="287"/>
      <c r="Q25" s="287"/>
      <c r="R25" s="287"/>
      <c r="S25" s="287"/>
      <c r="T25" s="287"/>
      <c r="U25" s="287"/>
      <c r="V25" s="701"/>
    </row>
    <row r="26" spans="1:22" ht="12.75" customHeight="1">
      <c r="A26" s="6">
        <v>2009</v>
      </c>
      <c r="B26" s="95">
        <v>2.21056575496441</v>
      </c>
      <c r="C26" s="95">
        <v>2.9469548133595298</v>
      </c>
      <c r="D26" s="95">
        <v>2.0232296740352198</v>
      </c>
      <c r="E26" s="95">
        <v>1.72888015717092</v>
      </c>
      <c r="F26" s="95">
        <v>1.8</v>
      </c>
      <c r="G26" s="95">
        <v>0.9</v>
      </c>
      <c r="H26" s="95">
        <v>1.7</v>
      </c>
      <c r="I26" s="95">
        <v>0.5</v>
      </c>
      <c r="J26" s="95">
        <v>91.232671412514094</v>
      </c>
      <c r="K26" s="95">
        <v>93.045186640471499</v>
      </c>
      <c r="L26" s="95">
        <v>1</v>
      </c>
      <c r="M26" s="95">
        <v>0.9</v>
      </c>
      <c r="O26" s="287"/>
      <c r="P26" s="287"/>
      <c r="Q26" s="287"/>
      <c r="R26" s="287"/>
      <c r="S26" s="287"/>
      <c r="T26" s="287"/>
      <c r="U26" s="287"/>
    </row>
    <row r="27" spans="1:22" ht="12.75" customHeight="1">
      <c r="A27" s="6">
        <v>2010</v>
      </c>
      <c r="B27" s="95">
        <v>2.6907630522088399</v>
      </c>
      <c r="C27" s="95">
        <v>2.3344651952461799</v>
      </c>
      <c r="D27" s="95">
        <v>2.2891566265060201</v>
      </c>
      <c r="E27" s="95">
        <v>1.69779286926995</v>
      </c>
      <c r="F27" s="95">
        <v>2.2999999999999998</v>
      </c>
      <c r="G27" s="95">
        <v>1.3</v>
      </c>
      <c r="H27" s="95">
        <v>1.6</v>
      </c>
      <c r="I27" s="95">
        <v>0.2</v>
      </c>
      <c r="J27" s="95">
        <v>90.040160642570299</v>
      </c>
      <c r="K27" s="95">
        <v>93.548387096774206</v>
      </c>
      <c r="L27" s="95">
        <v>1.1000000000000001</v>
      </c>
      <c r="M27" s="95">
        <v>0.9</v>
      </c>
      <c r="O27" s="287"/>
      <c r="P27" s="287"/>
      <c r="Q27" s="287"/>
      <c r="R27" s="287"/>
      <c r="S27" s="287"/>
      <c r="T27" s="287"/>
      <c r="U27" s="287"/>
    </row>
    <row r="28" spans="1:22" ht="12.75" customHeight="1">
      <c r="A28" s="6">
        <v>2011</v>
      </c>
      <c r="B28" s="95">
        <v>2.0815986677768499</v>
      </c>
      <c r="C28" s="95">
        <v>1.9145146927871799</v>
      </c>
      <c r="D28" s="95">
        <v>2.5811823480433</v>
      </c>
      <c r="E28" s="95">
        <v>1.4247551202137101</v>
      </c>
      <c r="F28" s="95">
        <v>2.2000000000000002</v>
      </c>
      <c r="G28" s="95">
        <v>0.9</v>
      </c>
      <c r="H28" s="95">
        <v>1.6</v>
      </c>
      <c r="I28" s="95">
        <v>0.8</v>
      </c>
      <c r="J28" s="95">
        <v>90.1748542880933</v>
      </c>
      <c r="K28" s="95">
        <v>93.5886019590383</v>
      </c>
      <c r="L28" s="95">
        <v>1.3</v>
      </c>
      <c r="M28" s="95">
        <v>1.4</v>
      </c>
      <c r="O28" s="287"/>
    </row>
    <row r="29" spans="1:22" ht="12.75" customHeight="1">
      <c r="A29" s="6" t="s">
        <v>92</v>
      </c>
      <c r="B29" s="95">
        <v>1.67166738105444</v>
      </c>
      <c r="C29" s="95">
        <v>1.8115942028985501</v>
      </c>
      <c r="D29" s="95">
        <v>2.6146592370338602</v>
      </c>
      <c r="E29" s="95">
        <v>1.4945652173913</v>
      </c>
      <c r="F29" s="95">
        <v>1.5</v>
      </c>
      <c r="G29" s="95">
        <v>1</v>
      </c>
      <c r="H29" s="95">
        <v>1.4</v>
      </c>
      <c r="I29" s="95">
        <v>0.5</v>
      </c>
      <c r="J29" s="95">
        <v>91.341620231461604</v>
      </c>
      <c r="K29" s="95">
        <v>94.429347826086996</v>
      </c>
      <c r="L29" s="95">
        <v>1.4</v>
      </c>
      <c r="M29" s="95">
        <v>0.8</v>
      </c>
      <c r="O29" s="287"/>
    </row>
    <row r="30" spans="1:22" ht="12.75" customHeight="1">
      <c r="A30" s="6" t="s">
        <v>93</v>
      </c>
      <c r="B30" s="269">
        <v>2.0858231554339</v>
      </c>
      <c r="C30" s="269">
        <v>1.55170856654712</v>
      </c>
      <c r="D30" s="95">
        <v>1.9018547278268201</v>
      </c>
      <c r="E30" s="95">
        <v>2.2818016499723499</v>
      </c>
      <c r="F30" s="95">
        <v>0.7</v>
      </c>
      <c r="G30" s="95">
        <v>1.43168339456694</v>
      </c>
      <c r="H30" s="95">
        <v>1.07733434921982</v>
      </c>
      <c r="I30" s="95">
        <v>0.446242982852603</v>
      </c>
      <c r="J30" s="96">
        <v>91.947683856328695</v>
      </c>
      <c r="K30" s="96">
        <v>93.3359313222346</v>
      </c>
      <c r="L30" s="96">
        <v>1.4965649448644001</v>
      </c>
      <c r="M30" s="96">
        <v>0.95263208382633502</v>
      </c>
      <c r="O30" s="287"/>
    </row>
    <row r="31" spans="1:22" ht="12.75" customHeight="1">
      <c r="A31" s="6">
        <v>2013</v>
      </c>
      <c r="B31" s="95">
        <v>1.59273743916776</v>
      </c>
      <c r="C31" s="95">
        <v>1.79704719140513</v>
      </c>
      <c r="D31" s="95">
        <v>1.76712086380162</v>
      </c>
      <c r="E31" s="95">
        <v>1.45014569526611</v>
      </c>
      <c r="F31" s="95">
        <v>1.4520043062460799</v>
      </c>
      <c r="G31" s="95">
        <v>0.94978552004963501</v>
      </c>
      <c r="H31" s="95">
        <v>1.9073424859464601</v>
      </c>
      <c r="I31" s="95">
        <v>0.56423709004096601</v>
      </c>
      <c r="J31" s="95">
        <v>92.238816017444805</v>
      </c>
      <c r="K31" s="95">
        <v>94.369189424958194</v>
      </c>
      <c r="L31" s="95">
        <v>1.0419788873933</v>
      </c>
      <c r="M31" s="95">
        <v>0.86959507827997296</v>
      </c>
      <c r="O31" s="287"/>
    </row>
    <row r="32" spans="1:22" ht="12.75" customHeight="1">
      <c r="A32" s="6">
        <v>2014</v>
      </c>
      <c r="B32" s="95">
        <v>1.99925449516975</v>
      </c>
      <c r="C32" s="95">
        <v>1.8958879053173401</v>
      </c>
      <c r="D32" s="95">
        <v>2.3591715323611999</v>
      </c>
      <c r="E32" s="95">
        <v>2.1477830506501401</v>
      </c>
      <c r="F32" s="95">
        <v>1.67895540000745</v>
      </c>
      <c r="G32" s="95">
        <v>1.2263260353232099</v>
      </c>
      <c r="H32" s="95">
        <v>1.5717054017674701</v>
      </c>
      <c r="I32" s="95">
        <v>0.77725410528286498</v>
      </c>
      <c r="J32" s="95">
        <v>90.593268223440603</v>
      </c>
      <c r="K32" s="95">
        <v>92.417851517735599</v>
      </c>
      <c r="L32" s="95">
        <v>1.7976449472535601</v>
      </c>
      <c r="M32" s="95">
        <v>1.5348973856907999</v>
      </c>
      <c r="O32" s="287"/>
    </row>
    <row r="33" spans="1:13" ht="12.75" customHeight="1">
      <c r="A33" s="261">
        <v>2015</v>
      </c>
      <c r="B33" s="95">
        <v>1.29767990562328</v>
      </c>
      <c r="C33" s="95">
        <v>1.2128816394813899</v>
      </c>
      <c r="D33" s="95">
        <v>2.0841525756979902</v>
      </c>
      <c r="E33" s="95">
        <v>1.4638226683396101</v>
      </c>
      <c r="F33" s="95">
        <v>2.0055053086905201</v>
      </c>
      <c r="G33" s="95">
        <v>0.92011710581346695</v>
      </c>
      <c r="H33" s="95">
        <v>1.6122689736531699</v>
      </c>
      <c r="I33" s="95">
        <v>0.33458803847762397</v>
      </c>
      <c r="J33" s="95">
        <v>91.309476995674402</v>
      </c>
      <c r="K33" s="95">
        <v>94.437473860309495</v>
      </c>
      <c r="L33" s="95">
        <v>1.6909162406606399</v>
      </c>
      <c r="M33" s="95">
        <v>1.63111668757842</v>
      </c>
    </row>
    <row r="34" spans="1:13" ht="12.75" customHeight="1">
      <c r="A34" s="261">
        <v>2016</v>
      </c>
      <c r="B34" s="95">
        <v>1.2418833062371084</v>
      </c>
      <c r="C34" s="95">
        <v>1.1939376541999631</v>
      </c>
      <c r="D34" s="95">
        <v>1.2463931749046957</v>
      </c>
      <c r="E34" s="95">
        <v>1.097734165007296</v>
      </c>
      <c r="F34" s="95">
        <v>1.1166963601490583</v>
      </c>
      <c r="G34" s="95">
        <v>1.3268285662436896</v>
      </c>
      <c r="H34" s="95">
        <v>1.2277416030899837</v>
      </c>
      <c r="I34" s="95">
        <v>0.61687992167546724</v>
      </c>
      <c r="J34" s="95">
        <v>93.338906224059428</v>
      </c>
      <c r="K34" s="95">
        <v>94.775720571216496</v>
      </c>
      <c r="L34" s="95">
        <v>1.8283793315599035</v>
      </c>
      <c r="M34" s="95">
        <v>0.98889912165709881</v>
      </c>
    </row>
    <row r="35" spans="1:13" s="42" customFormat="1" ht="6" customHeight="1">
      <c r="A35" s="268" t="s">
        <v>40</v>
      </c>
      <c r="B35" s="677"/>
      <c r="C35" s="677"/>
      <c r="D35" s="677"/>
      <c r="E35" s="677"/>
      <c r="F35" s="677"/>
      <c r="G35" s="677"/>
      <c r="H35" s="677"/>
      <c r="I35" s="677"/>
      <c r="J35" s="677"/>
      <c r="K35" s="266"/>
      <c r="L35" s="677"/>
      <c r="M35" s="266"/>
    </row>
    <row r="36" spans="1:13" s="42" customFormat="1" ht="12.75" customHeight="1">
      <c r="A36" s="801" t="s">
        <v>200</v>
      </c>
      <c r="B36" s="801"/>
      <c r="C36" s="801"/>
      <c r="D36" s="801"/>
      <c r="E36" s="801"/>
      <c r="F36" s="801"/>
      <c r="G36" s="801"/>
      <c r="H36" s="801"/>
      <c r="I36" s="801"/>
      <c r="J36" s="801"/>
      <c r="K36" s="801"/>
      <c r="L36" s="801"/>
      <c r="M36" s="801"/>
    </row>
    <row r="38" spans="1:13">
      <c r="A38" s="95"/>
      <c r="B38" s="95"/>
      <c r="C38" s="95"/>
      <c r="D38" s="95"/>
      <c r="E38" s="95"/>
      <c r="F38" s="95"/>
      <c r="G38" s="95"/>
      <c r="H38" s="95"/>
      <c r="I38" s="95"/>
      <c r="J38" s="95"/>
      <c r="K38" s="95"/>
      <c r="L38" s="95"/>
      <c r="M38" s="95"/>
    </row>
    <row r="39" spans="1:13">
      <c r="H39" s="702"/>
    </row>
    <row r="40" spans="1:13">
      <c r="B40" s="466"/>
      <c r="C40" s="466"/>
      <c r="D40" s="467"/>
    </row>
    <row r="41" spans="1:13">
      <c r="B41" s="466"/>
      <c r="C41" s="466"/>
      <c r="D41" s="467"/>
    </row>
    <row r="42" spans="1:13">
      <c r="B42" s="466"/>
      <c r="C42" s="466"/>
      <c r="D42" s="467"/>
    </row>
  </sheetData>
  <mergeCells count="9">
    <mergeCell ref="A36:M36"/>
    <mergeCell ref="K1:N1"/>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B23"/>
  <sheetViews>
    <sheetView workbookViewId="0">
      <pane ySplit="4" topLeftCell="A5" activePane="bottomLeft" state="frozen"/>
      <selection activeCell="N52" sqref="N52"/>
      <selection pane="bottomLeft" activeCell="G31" sqref="G31"/>
    </sheetView>
  </sheetViews>
  <sheetFormatPr defaultColWidth="8.85546875" defaultRowHeight="12.75"/>
  <cols>
    <col min="1" max="1" width="6.7109375" style="20" customWidth="1"/>
    <col min="2" max="14" width="8.7109375" style="20" customWidth="1"/>
    <col min="15" max="16384" width="8.85546875" style="20"/>
  </cols>
  <sheetData>
    <row r="1" spans="1:28" s="94" customFormat="1" ht="30" customHeight="1">
      <c r="A1" s="142"/>
      <c r="B1" s="142"/>
      <c r="C1" s="142"/>
      <c r="D1" s="674"/>
      <c r="E1" s="674"/>
      <c r="F1" s="674"/>
      <c r="G1" s="674"/>
      <c r="H1" s="674"/>
      <c r="I1" s="674"/>
      <c r="J1" s="674"/>
      <c r="K1" s="774" t="s">
        <v>354</v>
      </c>
      <c r="L1" s="775"/>
      <c r="M1" s="775"/>
      <c r="N1" s="817"/>
    </row>
    <row r="2" spans="1:28" s="679" customFormat="1" ht="15" customHeight="1">
      <c r="A2" s="783" t="s">
        <v>503</v>
      </c>
      <c r="B2" s="783"/>
      <c r="C2" s="783"/>
      <c r="D2" s="783"/>
      <c r="E2" s="783"/>
      <c r="F2" s="783"/>
      <c r="G2" s="783"/>
      <c r="H2" s="783"/>
      <c r="I2" s="783"/>
      <c r="J2" s="783"/>
      <c r="K2" s="783"/>
      <c r="L2" s="783"/>
      <c r="M2" s="783"/>
    </row>
    <row r="3" spans="1:28" ht="15" customHeight="1">
      <c r="A3" s="4"/>
      <c r="B3" s="872" t="s">
        <v>18</v>
      </c>
      <c r="C3" s="872"/>
      <c r="D3" s="872" t="s">
        <v>188</v>
      </c>
      <c r="E3" s="872"/>
      <c r="F3" s="872" t="s">
        <v>189</v>
      </c>
      <c r="G3" s="872"/>
      <c r="H3" s="872" t="s">
        <v>122</v>
      </c>
      <c r="I3" s="872"/>
      <c r="J3" s="780" t="s">
        <v>303</v>
      </c>
      <c r="K3" s="800"/>
      <c r="L3" s="872" t="s">
        <v>36</v>
      </c>
      <c r="M3" s="872"/>
    </row>
    <row r="4" spans="1:28" ht="15" customHeight="1">
      <c r="A4" s="5" t="s">
        <v>40</v>
      </c>
      <c r="B4" s="14" t="s">
        <v>29</v>
      </c>
      <c r="C4" s="14" t="s">
        <v>30</v>
      </c>
      <c r="D4" s="14" t="s">
        <v>29</v>
      </c>
      <c r="E4" s="14" t="s">
        <v>30</v>
      </c>
      <c r="F4" s="14" t="s">
        <v>29</v>
      </c>
      <c r="G4" s="14" t="s">
        <v>30</v>
      </c>
      <c r="H4" s="14" t="s">
        <v>29</v>
      </c>
      <c r="I4" s="14" t="s">
        <v>30</v>
      </c>
      <c r="J4" s="14" t="s">
        <v>29</v>
      </c>
      <c r="K4" s="14" t="s">
        <v>30</v>
      </c>
      <c r="L4" s="14" t="s">
        <v>29</v>
      </c>
      <c r="M4" s="14" t="s">
        <v>30</v>
      </c>
    </row>
    <row r="5" spans="1:28" ht="6" customHeight="1">
      <c r="A5" s="355"/>
      <c r="B5" s="396"/>
      <c r="C5" s="396"/>
      <c r="D5" s="396"/>
      <c r="E5" s="396"/>
      <c r="F5" s="396"/>
      <c r="G5" s="396"/>
      <c r="H5" s="396"/>
      <c r="I5" s="396"/>
      <c r="J5" s="406"/>
      <c r="K5" s="406"/>
      <c r="L5" s="396"/>
      <c r="M5" s="396"/>
    </row>
    <row r="6" spans="1:28" ht="12.75" customHeight="1">
      <c r="A6" s="7">
        <v>2004</v>
      </c>
      <c r="B6" s="260">
        <v>4.5317220543806602</v>
      </c>
      <c r="C6" s="260">
        <v>3.79515317786923</v>
      </c>
      <c r="D6" s="260">
        <v>3.84117393180837</v>
      </c>
      <c r="E6" s="260">
        <v>3.79515317786923</v>
      </c>
      <c r="F6" s="260">
        <v>3.92749244712991</v>
      </c>
      <c r="G6" s="260">
        <v>2.6520347508001798</v>
      </c>
      <c r="H6" s="260">
        <v>2.8916702632714699</v>
      </c>
      <c r="I6" s="260">
        <v>1.2345679012345701</v>
      </c>
      <c r="J6" s="260">
        <v>83.987915407854999</v>
      </c>
      <c r="K6" s="260">
        <v>87.882944673068096</v>
      </c>
      <c r="L6" s="260">
        <v>0.82002589555459704</v>
      </c>
      <c r="M6" s="260">
        <v>0.64014631915866504</v>
      </c>
      <c r="N6" s="92"/>
      <c r="O6" s="287"/>
    </row>
    <row r="7" spans="1:28" ht="12.75" customHeight="1">
      <c r="A7" s="7">
        <v>2005</v>
      </c>
      <c r="B7" s="260">
        <v>5.3327645051194503</v>
      </c>
      <c r="C7" s="260">
        <v>3.9461883408071698</v>
      </c>
      <c r="D7" s="260">
        <v>4.3515358361774696</v>
      </c>
      <c r="E7" s="260">
        <v>3.7668161434977598</v>
      </c>
      <c r="F7" s="260">
        <v>3.58361774744027</v>
      </c>
      <c r="G7" s="260">
        <v>2.4663677130044799</v>
      </c>
      <c r="H7" s="260">
        <v>2.98634812286689</v>
      </c>
      <c r="I7" s="260">
        <v>1.65919282511211</v>
      </c>
      <c r="J7" s="260">
        <v>82.849829351535803</v>
      </c>
      <c r="K7" s="260">
        <v>87.4887892376682</v>
      </c>
      <c r="L7" s="260">
        <v>0.89590443686006804</v>
      </c>
      <c r="M7" s="260">
        <v>0.67264573991031396</v>
      </c>
      <c r="N7" s="92"/>
      <c r="O7" s="287"/>
    </row>
    <row r="8" spans="1:28" ht="12.75" customHeight="1">
      <c r="A8" s="7">
        <v>2006</v>
      </c>
      <c r="B8" s="260">
        <v>4.7052740434332998</v>
      </c>
      <c r="C8" s="260">
        <v>4.4045676998368704</v>
      </c>
      <c r="D8" s="260">
        <v>4.2916235780765302</v>
      </c>
      <c r="E8" s="260">
        <v>4.0783034257748803</v>
      </c>
      <c r="F8" s="260">
        <v>4.0847983453981396</v>
      </c>
      <c r="G8" s="260">
        <v>2.5013594344752601</v>
      </c>
      <c r="H8" s="260">
        <v>3.1540847983454001</v>
      </c>
      <c r="I8" s="260">
        <v>1.68569874932028</v>
      </c>
      <c r="J8" s="260">
        <v>83.143743536711497</v>
      </c>
      <c r="K8" s="260">
        <v>86.188145731375698</v>
      </c>
      <c r="L8" s="260">
        <v>0.62047569803516001</v>
      </c>
      <c r="M8" s="260">
        <v>1.14192495921697</v>
      </c>
      <c r="N8" s="92"/>
      <c r="O8" s="287"/>
    </row>
    <row r="9" spans="1:28" ht="12.75" customHeight="1">
      <c r="A9" s="7">
        <v>2007</v>
      </c>
      <c r="B9" s="260">
        <v>4.1929666366095599</v>
      </c>
      <c r="C9" s="260">
        <v>3.7708830548925998</v>
      </c>
      <c r="D9" s="260">
        <v>5.6807935076645597</v>
      </c>
      <c r="E9" s="260">
        <v>4.4391408114558502</v>
      </c>
      <c r="F9" s="260">
        <v>4.1027953110910698</v>
      </c>
      <c r="G9" s="260">
        <v>2.4821002386634801</v>
      </c>
      <c r="H9" s="260">
        <v>2.4797114517583401</v>
      </c>
      <c r="I9" s="260">
        <v>1.7183770883054901</v>
      </c>
      <c r="J9" s="260">
        <v>82.3715058611362</v>
      </c>
      <c r="K9" s="260">
        <v>86.873508353221993</v>
      </c>
      <c r="L9" s="260">
        <v>1.17222723174031</v>
      </c>
      <c r="M9" s="260">
        <v>0.71599045346062096</v>
      </c>
      <c r="N9" s="92"/>
      <c r="O9" s="287"/>
    </row>
    <row r="10" spans="1:28" ht="12.75" customHeight="1">
      <c r="A10" s="7">
        <v>2008</v>
      </c>
      <c r="B10" s="260">
        <v>4.81231953801732</v>
      </c>
      <c r="C10" s="260">
        <v>4.4619422572178502</v>
      </c>
      <c r="D10" s="260">
        <v>5.29355149181906</v>
      </c>
      <c r="E10" s="260">
        <v>4.1994750656167996</v>
      </c>
      <c r="F10" s="260">
        <v>3.5129932627526501</v>
      </c>
      <c r="G10" s="260">
        <v>2.2047244094488199</v>
      </c>
      <c r="H10" s="260">
        <v>2.21366698748797</v>
      </c>
      <c r="I10" s="260">
        <v>1.5223097112860899</v>
      </c>
      <c r="J10" s="260">
        <v>83.589990375360898</v>
      </c>
      <c r="K10" s="260">
        <v>86.719160104986898</v>
      </c>
      <c r="L10" s="260">
        <v>0.57747834456207903</v>
      </c>
      <c r="M10" s="260">
        <v>0.89238845144357004</v>
      </c>
      <c r="N10" s="92"/>
      <c r="O10" s="287"/>
    </row>
    <row r="11" spans="1:28" ht="12.75" customHeight="1">
      <c r="A11" s="7">
        <v>2009</v>
      </c>
      <c r="B11" s="260">
        <v>4.4360547428032104</v>
      </c>
      <c r="C11" s="260">
        <v>5.1768323936442897</v>
      </c>
      <c r="D11" s="260">
        <v>5.4270882491741403</v>
      </c>
      <c r="E11" s="260">
        <v>4.7667862634546401</v>
      </c>
      <c r="F11" s="260">
        <v>3.8225578102878699</v>
      </c>
      <c r="G11" s="260">
        <v>2.7165556125064101</v>
      </c>
      <c r="H11" s="260">
        <v>3.4450212364322801</v>
      </c>
      <c r="I11" s="260">
        <v>1.7426960533060001</v>
      </c>
      <c r="J11" s="260">
        <v>82.019820670127402</v>
      </c>
      <c r="K11" s="260">
        <v>84.828293182983103</v>
      </c>
      <c r="L11" s="260">
        <v>0.84945729117508295</v>
      </c>
      <c r="M11" s="260">
        <v>0.76883649410558697</v>
      </c>
      <c r="N11" s="92"/>
      <c r="O11" s="287"/>
    </row>
    <row r="12" spans="1:28" ht="12.75" customHeight="1">
      <c r="A12" s="7">
        <v>2010</v>
      </c>
      <c r="B12" s="260">
        <v>4.4196211753278298</v>
      </c>
      <c r="C12" s="260">
        <v>4.3617021276595702</v>
      </c>
      <c r="D12" s="260">
        <v>5.9252064108790696</v>
      </c>
      <c r="E12" s="260">
        <v>4.3085106382978697</v>
      </c>
      <c r="F12" s="260">
        <v>5.2938319572608101</v>
      </c>
      <c r="G12" s="260">
        <v>3.1382978723404298</v>
      </c>
      <c r="H12" s="260">
        <v>3.7882467217095699</v>
      </c>
      <c r="I12" s="260">
        <v>1.80851063829787</v>
      </c>
      <c r="J12" s="260">
        <v>79.310344827586206</v>
      </c>
      <c r="K12" s="260">
        <v>85.319148936170194</v>
      </c>
      <c r="L12" s="260">
        <v>1.2627489072365199</v>
      </c>
      <c r="M12" s="260">
        <v>1.0638297872340401</v>
      </c>
      <c r="N12" s="92"/>
      <c r="O12" s="287"/>
    </row>
    <row r="13" spans="1:28" ht="12.75" customHeight="1">
      <c r="A13" s="7">
        <v>2011</v>
      </c>
      <c r="B13" s="260">
        <v>4.0562466197944804</v>
      </c>
      <c r="C13" s="260">
        <v>4.1666666666666696</v>
      </c>
      <c r="D13" s="260">
        <v>5.13791238507301</v>
      </c>
      <c r="E13" s="260">
        <v>4.4520547945205502</v>
      </c>
      <c r="F13" s="260">
        <v>5.3001622498647896</v>
      </c>
      <c r="G13" s="260">
        <v>2.68264840182648</v>
      </c>
      <c r="H13" s="260">
        <v>4.5970795024337496</v>
      </c>
      <c r="I13" s="260">
        <v>0.85616438356164404</v>
      </c>
      <c r="J13" s="260">
        <v>80.0432666306111</v>
      </c>
      <c r="K13" s="260">
        <v>86.529680365296798</v>
      </c>
      <c r="L13" s="260">
        <v>0.86533261222282298</v>
      </c>
      <c r="M13" s="260">
        <v>1.31278538812785</v>
      </c>
      <c r="N13" s="92"/>
      <c r="O13" s="287"/>
      <c r="P13" s="287"/>
      <c r="Q13" s="287"/>
      <c r="R13" s="287"/>
      <c r="S13" s="287"/>
      <c r="T13" s="287"/>
      <c r="U13" s="287"/>
      <c r="V13" s="287"/>
    </row>
    <row r="14" spans="1:28" ht="12.75" customHeight="1">
      <c r="A14" s="7" t="s">
        <v>92</v>
      </c>
      <c r="B14" s="260">
        <v>4.4767441860465098</v>
      </c>
      <c r="C14" s="260">
        <v>4.4063647490820097</v>
      </c>
      <c r="D14" s="260">
        <v>5.9302325581395303</v>
      </c>
      <c r="E14" s="260">
        <v>4.2227662178702596</v>
      </c>
      <c r="F14" s="260">
        <v>4.5930232558139501</v>
      </c>
      <c r="G14" s="260">
        <v>3.2435740514075899</v>
      </c>
      <c r="H14" s="260">
        <v>3.8372093023255802</v>
      </c>
      <c r="I14" s="260">
        <v>1.77478580171359</v>
      </c>
      <c r="J14" s="260">
        <v>79.825581395348806</v>
      </c>
      <c r="K14" s="260">
        <v>85.312117503059994</v>
      </c>
      <c r="L14" s="260">
        <v>1.33720930232558</v>
      </c>
      <c r="M14" s="260">
        <v>1.04039167686659</v>
      </c>
      <c r="N14" s="92"/>
      <c r="O14" s="287"/>
      <c r="P14" s="287"/>
      <c r="Q14" s="287"/>
      <c r="R14" s="287"/>
      <c r="S14" s="287"/>
      <c r="T14" s="287"/>
      <c r="U14" s="287"/>
      <c r="V14" s="287"/>
      <c r="AB14" s="703"/>
    </row>
    <row r="15" spans="1:28" ht="12.75" customHeight="1">
      <c r="A15" s="7" t="s">
        <v>93</v>
      </c>
      <c r="B15" s="239">
        <v>5.0153815367929298</v>
      </c>
      <c r="C15" s="239">
        <v>5.0177148367628899</v>
      </c>
      <c r="D15" s="239">
        <v>4.8947673168570898</v>
      </c>
      <c r="E15" s="239">
        <v>4.0832521642000303</v>
      </c>
      <c r="F15" s="239">
        <v>4.8216898230657899</v>
      </c>
      <c r="G15" s="239">
        <v>3.0818016176623302</v>
      </c>
      <c r="H15" s="239">
        <v>4.0485661588559001</v>
      </c>
      <c r="I15" s="239">
        <v>1.4215039691389599</v>
      </c>
      <c r="J15" s="260">
        <v>79.397292202674706</v>
      </c>
      <c r="K15" s="260">
        <v>85.0710633659439</v>
      </c>
      <c r="L15" s="239">
        <v>1.82230296175353</v>
      </c>
      <c r="M15" s="239">
        <v>1.3246640462919099</v>
      </c>
      <c r="N15" s="92"/>
      <c r="O15" s="287"/>
      <c r="P15" s="287"/>
      <c r="Q15" s="287"/>
      <c r="R15" s="287"/>
      <c r="S15" s="287"/>
      <c r="T15" s="287"/>
      <c r="U15" s="287"/>
      <c r="V15" s="287"/>
    </row>
    <row r="16" spans="1:28" ht="12.75" customHeight="1">
      <c r="A16" s="7">
        <v>2013</v>
      </c>
      <c r="B16" s="239">
        <v>4.1917664048385603</v>
      </c>
      <c r="C16" s="239">
        <v>4.0583320025173899</v>
      </c>
      <c r="D16" s="239">
        <v>4.9955653263570499</v>
      </c>
      <c r="E16" s="239">
        <v>3.8620241157873698</v>
      </c>
      <c r="F16" s="239">
        <v>4.8325601478245499</v>
      </c>
      <c r="G16" s="239">
        <v>3.3311009554920799</v>
      </c>
      <c r="H16" s="239">
        <v>4.01871428780216</v>
      </c>
      <c r="I16" s="239">
        <v>1.6792267871665501</v>
      </c>
      <c r="J16" s="260">
        <v>79.488007957952107</v>
      </c>
      <c r="K16" s="260">
        <v>86.055576975671499</v>
      </c>
      <c r="L16" s="239">
        <v>2.4733858752255999</v>
      </c>
      <c r="M16" s="239">
        <v>1.01373916336517</v>
      </c>
      <c r="N16" s="92"/>
      <c r="O16" s="287"/>
      <c r="P16" s="287"/>
      <c r="Q16" s="287"/>
      <c r="R16" s="287"/>
      <c r="S16" s="287"/>
      <c r="T16" s="287"/>
      <c r="U16" s="287"/>
      <c r="V16" s="287"/>
    </row>
    <row r="17" spans="1:15" ht="12.75" customHeight="1">
      <c r="A17" s="7">
        <v>2014</v>
      </c>
      <c r="B17" s="239">
        <v>4.2675524384198598</v>
      </c>
      <c r="C17" s="239">
        <v>3.5408432893090498</v>
      </c>
      <c r="D17" s="239">
        <v>5.5299149651577899</v>
      </c>
      <c r="E17" s="239">
        <v>5.05934749324721</v>
      </c>
      <c r="F17" s="239">
        <v>4.6968326300947902</v>
      </c>
      <c r="G17" s="239">
        <v>2.4448480593066799</v>
      </c>
      <c r="H17" s="239">
        <v>4.4645983187214098</v>
      </c>
      <c r="I17" s="239">
        <v>2.3854868860664902</v>
      </c>
      <c r="J17" s="260">
        <v>79.347014269149895</v>
      </c>
      <c r="K17" s="260">
        <v>85.729016624138197</v>
      </c>
      <c r="L17" s="239">
        <v>1.69408737845627</v>
      </c>
      <c r="M17" s="239">
        <v>0.84045764793242395</v>
      </c>
      <c r="N17" s="92"/>
      <c r="O17" s="287"/>
    </row>
    <row r="18" spans="1:15" ht="12.75" customHeight="1">
      <c r="A18" s="261">
        <v>2015</v>
      </c>
      <c r="B18" s="260">
        <v>3.6425678364527401</v>
      </c>
      <c r="C18" s="260">
        <v>3.6584195805476298</v>
      </c>
      <c r="D18" s="260">
        <v>4.6939769786837502</v>
      </c>
      <c r="E18" s="260">
        <v>3.6738993972176202</v>
      </c>
      <c r="F18" s="260">
        <v>4.1439708846615</v>
      </c>
      <c r="G18" s="260">
        <v>3.78344292445338</v>
      </c>
      <c r="H18" s="260">
        <v>3.5458448459968399</v>
      </c>
      <c r="I18" s="260">
        <v>1.7499462182538199</v>
      </c>
      <c r="J18" s="260">
        <v>81.947882062210198</v>
      </c>
      <c r="K18" s="260">
        <v>85.492604189462497</v>
      </c>
      <c r="L18" s="260">
        <v>2.0257573919949499</v>
      </c>
      <c r="M18" s="260">
        <v>1.6416876900650701</v>
      </c>
      <c r="O18" s="684"/>
    </row>
    <row r="19" spans="1:15" ht="12.75" customHeight="1">
      <c r="A19" s="261">
        <v>2016</v>
      </c>
      <c r="B19" s="260">
        <v>5.2991498958310412</v>
      </c>
      <c r="C19" s="260">
        <v>4.0306098189194017</v>
      </c>
      <c r="D19" s="260">
        <v>5.1203829968397088</v>
      </c>
      <c r="E19" s="260">
        <v>4.5237817408940035</v>
      </c>
      <c r="F19" s="260">
        <v>5.0104230293082583</v>
      </c>
      <c r="G19" s="260">
        <v>2.9566769837597753</v>
      </c>
      <c r="H19" s="260">
        <v>4.5212161906179631</v>
      </c>
      <c r="I19" s="260">
        <v>1.6578710096436351</v>
      </c>
      <c r="J19" s="260">
        <v>77.145558126149169</v>
      </c>
      <c r="K19" s="260">
        <v>85.338550417973906</v>
      </c>
      <c r="L19" s="260">
        <v>2.9032697612544487</v>
      </c>
      <c r="M19" s="260">
        <v>1.4925100288098643</v>
      </c>
    </row>
    <row r="20" spans="1:15" s="42" customFormat="1" ht="6" customHeight="1">
      <c r="A20" s="274" t="s">
        <v>40</v>
      </c>
      <c r="B20" s="273"/>
      <c r="C20" s="273"/>
      <c r="D20" s="273"/>
      <c r="E20" s="273"/>
      <c r="F20" s="273"/>
      <c r="G20" s="273"/>
      <c r="H20" s="273"/>
      <c r="I20" s="273"/>
      <c r="J20" s="273"/>
      <c r="K20" s="272"/>
      <c r="L20" s="273"/>
      <c r="M20" s="272"/>
      <c r="N20" s="170"/>
    </row>
    <row r="21" spans="1:15" s="42" customFormat="1" ht="12.75" customHeight="1">
      <c r="A21" s="856" t="s">
        <v>200</v>
      </c>
      <c r="B21" s="856"/>
      <c r="C21" s="856"/>
      <c r="D21" s="856"/>
      <c r="E21" s="856"/>
      <c r="F21" s="856"/>
      <c r="G21" s="856"/>
      <c r="H21" s="856"/>
      <c r="I21" s="856"/>
      <c r="J21" s="856"/>
      <c r="K21" s="856"/>
      <c r="L21" s="856"/>
      <c r="M21" s="856"/>
      <c r="N21" s="170"/>
    </row>
    <row r="23" spans="1:15">
      <c r="N23" s="260"/>
    </row>
  </sheetData>
  <mergeCells count="9">
    <mergeCell ref="A21:M21"/>
    <mergeCell ref="K1:N1"/>
    <mergeCell ref="A2:M2"/>
    <mergeCell ref="B3:C3"/>
    <mergeCell ref="D3:E3"/>
    <mergeCell ref="F3:G3"/>
    <mergeCell ref="H3:I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40"/>
  <sheetViews>
    <sheetView zoomScaleNormal="100" zoomScalePageLayoutView="125" workbookViewId="0">
      <pane ySplit="4" topLeftCell="A5" activePane="bottomLeft" state="frozen"/>
      <selection activeCell="O51" sqref="O51"/>
      <selection pane="bottomLeft" activeCell="B41" sqref="B41"/>
    </sheetView>
  </sheetViews>
  <sheetFormatPr defaultColWidth="8.85546875" defaultRowHeight="12.75"/>
  <cols>
    <col min="1" max="1" width="6.7109375" style="20" customWidth="1"/>
    <col min="2" max="11" width="8.7109375" style="20" customWidth="1"/>
    <col min="12" max="16384" width="8.85546875" style="20"/>
  </cols>
  <sheetData>
    <row r="1" spans="1:14" s="94" customFormat="1" ht="30" customHeight="1">
      <c r="A1" s="142"/>
      <c r="B1" s="142"/>
      <c r="C1" s="142"/>
      <c r="D1" s="674"/>
      <c r="E1" s="674"/>
      <c r="F1" s="674"/>
      <c r="G1" s="674"/>
      <c r="H1" s="674"/>
      <c r="I1" s="674"/>
      <c r="J1" s="674"/>
      <c r="K1" s="774" t="s">
        <v>354</v>
      </c>
      <c r="L1" s="775"/>
      <c r="M1" s="775"/>
      <c r="N1" s="817"/>
    </row>
    <row r="2" spans="1:14" s="679" customFormat="1" ht="15" customHeight="1">
      <c r="A2" s="783" t="s">
        <v>504</v>
      </c>
      <c r="B2" s="783"/>
      <c r="C2" s="783"/>
      <c r="D2" s="783"/>
      <c r="E2" s="783"/>
      <c r="F2" s="783"/>
      <c r="G2" s="783"/>
      <c r="H2" s="783"/>
      <c r="I2" s="783"/>
      <c r="J2" s="783"/>
      <c r="K2" s="783"/>
    </row>
    <row r="3" spans="1:14" ht="15" customHeight="1">
      <c r="A3" s="6"/>
      <c r="B3" s="780" t="s">
        <v>10</v>
      </c>
      <c r="C3" s="800"/>
      <c r="D3" s="778" t="s">
        <v>18</v>
      </c>
      <c r="E3" s="778"/>
      <c r="F3" s="778" t="s">
        <v>188</v>
      </c>
      <c r="G3" s="778"/>
      <c r="H3" s="778" t="s">
        <v>189</v>
      </c>
      <c r="I3" s="778"/>
      <c r="J3" s="778" t="s">
        <v>122</v>
      </c>
      <c r="K3" s="778"/>
    </row>
    <row r="4" spans="1:14" ht="15" customHeight="1">
      <c r="A4" s="167" t="s">
        <v>40</v>
      </c>
      <c r="B4" s="667" t="s">
        <v>29</v>
      </c>
      <c r="C4" s="667" t="s">
        <v>30</v>
      </c>
      <c r="D4" s="667" t="s">
        <v>29</v>
      </c>
      <c r="E4" s="667" t="s">
        <v>30</v>
      </c>
      <c r="F4" s="667" t="s">
        <v>29</v>
      </c>
      <c r="G4" s="667" t="s">
        <v>30</v>
      </c>
      <c r="H4" s="667" t="s">
        <v>29</v>
      </c>
      <c r="I4" s="667" t="s">
        <v>30</v>
      </c>
      <c r="J4" s="667" t="s">
        <v>29</v>
      </c>
      <c r="K4" s="667" t="s">
        <v>30</v>
      </c>
    </row>
    <row r="5" spans="1:14" ht="6" customHeight="1">
      <c r="A5" s="355"/>
      <c r="B5" s="400"/>
      <c r="C5" s="400"/>
      <c r="D5" s="396"/>
      <c r="E5" s="396"/>
      <c r="F5" s="396"/>
      <c r="G5" s="396"/>
      <c r="H5" s="396"/>
      <c r="I5" s="396"/>
      <c r="J5" s="396"/>
      <c r="K5" s="396"/>
    </row>
    <row r="6" spans="1:14" ht="12.75" customHeight="1">
      <c r="A6" s="7">
        <v>1989</v>
      </c>
      <c r="B6" s="271">
        <v>86</v>
      </c>
      <c r="C6" s="271">
        <v>67</v>
      </c>
      <c r="D6" s="96">
        <v>61.6279069767442</v>
      </c>
      <c r="E6" s="96">
        <v>40.909090909090899</v>
      </c>
      <c r="F6" s="96">
        <v>20.930232558139501</v>
      </c>
      <c r="G6" s="96">
        <v>28.7878787878788</v>
      </c>
      <c r="H6" s="96">
        <v>13.953488372093</v>
      </c>
      <c r="I6" s="96">
        <v>28.7878787878788</v>
      </c>
      <c r="J6" s="96">
        <v>3.4883720930232598</v>
      </c>
      <c r="K6" s="96">
        <v>1.51515151515152</v>
      </c>
    </row>
    <row r="7" spans="1:14" ht="12.75" customHeight="1">
      <c r="A7" s="7">
        <v>1990</v>
      </c>
      <c r="B7" s="271">
        <v>108</v>
      </c>
      <c r="C7" s="271">
        <v>88</v>
      </c>
      <c r="D7" s="96">
        <v>46.296296296296298</v>
      </c>
      <c r="E7" s="96">
        <v>49.425287356321803</v>
      </c>
      <c r="F7" s="96">
        <v>20.370370370370399</v>
      </c>
      <c r="G7" s="96">
        <v>22.9885057471264</v>
      </c>
      <c r="H7" s="96">
        <v>20.370370370370399</v>
      </c>
      <c r="I7" s="96">
        <v>19.540229885057499</v>
      </c>
      <c r="J7" s="96">
        <v>12.962962962962999</v>
      </c>
      <c r="K7" s="96">
        <v>8.0459770114942497</v>
      </c>
    </row>
    <row r="8" spans="1:14" ht="12.75" customHeight="1">
      <c r="A8" s="7">
        <v>1991</v>
      </c>
      <c r="B8" s="271">
        <v>87</v>
      </c>
      <c r="C8" s="271">
        <v>96</v>
      </c>
      <c r="D8" s="96">
        <v>54.022988505747101</v>
      </c>
      <c r="E8" s="96">
        <v>44.680851063829799</v>
      </c>
      <c r="F8" s="96">
        <v>25.287356321839098</v>
      </c>
      <c r="G8" s="96">
        <v>21.2765957446809</v>
      </c>
      <c r="H8" s="96">
        <v>14.9425287356322</v>
      </c>
      <c r="I8" s="96">
        <v>24.468085106383</v>
      </c>
      <c r="J8" s="96">
        <v>5.7471264367816097</v>
      </c>
      <c r="K8" s="96">
        <v>9.5744680851063801</v>
      </c>
    </row>
    <row r="9" spans="1:14" ht="12.75" customHeight="1">
      <c r="A9" s="7">
        <v>1992</v>
      </c>
      <c r="B9" s="271">
        <v>123</v>
      </c>
      <c r="C9" s="271">
        <v>88</v>
      </c>
      <c r="D9" s="96">
        <v>47.967479674796699</v>
      </c>
      <c r="E9" s="96">
        <v>46.590909090909101</v>
      </c>
      <c r="F9" s="96">
        <v>20.325203252032502</v>
      </c>
      <c r="G9" s="96">
        <v>31.818181818181799</v>
      </c>
      <c r="H9" s="96">
        <v>24.390243902439</v>
      </c>
      <c r="I9" s="96">
        <v>13.636363636363599</v>
      </c>
      <c r="J9" s="96">
        <v>7.3170731707317103</v>
      </c>
      <c r="K9" s="96">
        <v>7.9545454545454497</v>
      </c>
    </row>
    <row r="10" spans="1:14" ht="12.75" customHeight="1">
      <c r="A10" s="7">
        <v>1993</v>
      </c>
      <c r="B10" s="271">
        <v>132</v>
      </c>
      <c r="C10" s="271">
        <v>114</v>
      </c>
      <c r="D10" s="96">
        <v>41.6666666666667</v>
      </c>
      <c r="E10" s="96">
        <v>48.245614035087698</v>
      </c>
      <c r="F10" s="96">
        <v>28.030303030302999</v>
      </c>
      <c r="G10" s="96">
        <v>35.087719298245602</v>
      </c>
      <c r="H10" s="96">
        <v>18.181818181818201</v>
      </c>
      <c r="I10" s="96">
        <v>10.526315789473699</v>
      </c>
      <c r="J10" s="96">
        <v>12.1212121212121</v>
      </c>
      <c r="K10" s="96">
        <v>6.1403508771929802</v>
      </c>
    </row>
    <row r="11" spans="1:14" ht="12.75" customHeight="1">
      <c r="A11" s="7">
        <v>1994</v>
      </c>
      <c r="B11" s="271">
        <v>130</v>
      </c>
      <c r="C11" s="271">
        <v>117</v>
      </c>
      <c r="D11" s="96">
        <v>45.522388059701498</v>
      </c>
      <c r="E11" s="96">
        <v>49.137931034482797</v>
      </c>
      <c r="F11" s="96">
        <v>32.089552238806</v>
      </c>
      <c r="G11" s="96">
        <v>22.413793103448299</v>
      </c>
      <c r="H11" s="96">
        <v>17.164179104477601</v>
      </c>
      <c r="I11" s="96">
        <v>22.413793103448299</v>
      </c>
      <c r="J11" s="96">
        <v>5.2238805970149196</v>
      </c>
      <c r="K11" s="96">
        <v>6.0344827586206904</v>
      </c>
    </row>
    <row r="12" spans="1:14" ht="12.75" customHeight="1">
      <c r="A12" s="7">
        <v>1995</v>
      </c>
      <c r="B12" s="271">
        <v>162</v>
      </c>
      <c r="C12" s="271">
        <v>136</v>
      </c>
      <c r="D12" s="96">
        <v>45.731707317073202</v>
      </c>
      <c r="E12" s="96">
        <v>49.618320610687</v>
      </c>
      <c r="F12" s="96">
        <v>28.658536585365901</v>
      </c>
      <c r="G12" s="96">
        <v>33.587786259542</v>
      </c>
      <c r="H12" s="96">
        <v>21.951219512195099</v>
      </c>
      <c r="I12" s="96">
        <v>12.2137404580153</v>
      </c>
      <c r="J12" s="96">
        <v>3.6585365853658498</v>
      </c>
      <c r="K12" s="96">
        <v>4.5801526717557204</v>
      </c>
    </row>
    <row r="13" spans="1:14" ht="12.75" customHeight="1">
      <c r="A13" s="7">
        <v>1996</v>
      </c>
      <c r="B13" s="271">
        <v>231</v>
      </c>
      <c r="C13" s="271">
        <v>174</v>
      </c>
      <c r="D13" s="96">
        <v>42.194092827004198</v>
      </c>
      <c r="E13" s="96">
        <v>51.497005988024</v>
      </c>
      <c r="F13" s="96">
        <v>29.535864978903</v>
      </c>
      <c r="G13" s="96">
        <v>29.940119760479</v>
      </c>
      <c r="H13" s="96">
        <v>18.9873417721519</v>
      </c>
      <c r="I13" s="96">
        <v>14.371257485029901</v>
      </c>
      <c r="J13" s="96">
        <v>9.2827004219409304</v>
      </c>
      <c r="K13" s="96">
        <v>4.19161676646707</v>
      </c>
    </row>
    <row r="14" spans="1:14" ht="12.75" customHeight="1">
      <c r="A14" s="7">
        <v>1997</v>
      </c>
      <c r="B14" s="271">
        <v>235</v>
      </c>
      <c r="C14" s="271">
        <v>166</v>
      </c>
      <c r="D14" s="96">
        <v>37.552742616033797</v>
      </c>
      <c r="E14" s="96">
        <v>47.398843930635799</v>
      </c>
      <c r="F14" s="96">
        <v>27.848101265822802</v>
      </c>
      <c r="G14" s="96">
        <v>35.260115606936402</v>
      </c>
      <c r="H14" s="96">
        <v>24.894514767932499</v>
      </c>
      <c r="I14" s="96">
        <v>13.8728323699422</v>
      </c>
      <c r="J14" s="96">
        <v>9.7046413502109701</v>
      </c>
      <c r="K14" s="96">
        <v>3.4682080924855501</v>
      </c>
    </row>
    <row r="15" spans="1:14" ht="12.75" customHeight="1">
      <c r="A15" s="7">
        <v>1998</v>
      </c>
      <c r="B15" s="271">
        <v>238</v>
      </c>
      <c r="C15" s="271">
        <v>138</v>
      </c>
      <c r="D15" s="96">
        <v>36.470588235294102</v>
      </c>
      <c r="E15" s="96">
        <v>39.285714285714299</v>
      </c>
      <c r="F15" s="96">
        <v>32.156862745098003</v>
      </c>
      <c r="G15" s="96">
        <v>37.142857142857103</v>
      </c>
      <c r="H15" s="96">
        <v>21.568627450980401</v>
      </c>
      <c r="I15" s="96">
        <v>15.714285714285699</v>
      </c>
      <c r="J15" s="96">
        <v>9.8039215686274499</v>
      </c>
      <c r="K15" s="96">
        <v>7.8571428571428603</v>
      </c>
    </row>
    <row r="16" spans="1:14" ht="12.75" customHeight="1">
      <c r="A16" s="7">
        <v>1999</v>
      </c>
      <c r="B16" s="271">
        <v>235</v>
      </c>
      <c r="C16" s="271">
        <v>167</v>
      </c>
      <c r="D16" s="96">
        <v>38.493723849372401</v>
      </c>
      <c r="E16" s="96">
        <v>50.588235294117602</v>
      </c>
      <c r="F16" s="96">
        <v>31.799163179916299</v>
      </c>
      <c r="G16" s="96">
        <v>25.882352941176499</v>
      </c>
      <c r="H16" s="96">
        <v>21.757322175732199</v>
      </c>
      <c r="I16" s="96">
        <v>19.411764705882401</v>
      </c>
      <c r="J16" s="96">
        <v>7.94979079497908</v>
      </c>
      <c r="K16" s="96">
        <v>4.1176470588235299</v>
      </c>
    </row>
    <row r="17" spans="1:17" ht="12.75" customHeight="1">
      <c r="A17" s="6">
        <v>2000</v>
      </c>
      <c r="B17" s="270">
        <v>206</v>
      </c>
      <c r="C17" s="270">
        <v>185</v>
      </c>
      <c r="D17" s="96">
        <v>42.857142857142897</v>
      </c>
      <c r="E17" s="96">
        <v>41.6666666666667</v>
      </c>
      <c r="F17" s="95">
        <v>31.5</v>
      </c>
      <c r="G17" s="96">
        <v>30.5555555555556</v>
      </c>
      <c r="H17" s="96">
        <v>14.285714285714301</v>
      </c>
      <c r="I17" s="96">
        <v>21.1111111111111</v>
      </c>
      <c r="J17" s="96">
        <v>11.4285714285714</v>
      </c>
      <c r="K17" s="96">
        <v>6.6666666666666696</v>
      </c>
    </row>
    <row r="18" spans="1:17" ht="12.75" customHeight="1">
      <c r="A18" s="6">
        <v>2001</v>
      </c>
      <c r="B18" s="270">
        <v>226</v>
      </c>
      <c r="C18" s="270">
        <v>205</v>
      </c>
      <c r="D18" s="96">
        <v>37.719298245613999</v>
      </c>
      <c r="E18" s="96">
        <v>37.037037037037003</v>
      </c>
      <c r="F18" s="95">
        <v>27.7</v>
      </c>
      <c r="G18" s="96">
        <v>32.2751322751323</v>
      </c>
      <c r="H18" s="96">
        <v>24.122807017543899</v>
      </c>
      <c r="I18" s="96">
        <v>21.1640211640212</v>
      </c>
      <c r="J18" s="96">
        <v>10.526315789473699</v>
      </c>
      <c r="K18" s="96">
        <v>9.5238095238095202</v>
      </c>
    </row>
    <row r="19" spans="1:17" ht="12.75" customHeight="1">
      <c r="A19" s="6">
        <v>2002</v>
      </c>
      <c r="B19" s="270">
        <v>207</v>
      </c>
      <c r="C19" s="270">
        <v>176</v>
      </c>
      <c r="D19" s="96">
        <v>32.850241545893702</v>
      </c>
      <c r="E19" s="96">
        <v>32.558139534883701</v>
      </c>
      <c r="F19" s="95">
        <v>32.700000000000003</v>
      </c>
      <c r="G19" s="96">
        <v>41.279069767441896</v>
      </c>
      <c r="H19" s="96">
        <v>21.256038647343001</v>
      </c>
      <c r="I19" s="96">
        <v>16.2790697674419</v>
      </c>
      <c r="J19" s="96">
        <v>13.0434782608696</v>
      </c>
      <c r="K19" s="96">
        <v>9.8837209302325597</v>
      </c>
    </row>
    <row r="20" spans="1:17" ht="12.75" customHeight="1">
      <c r="A20" s="6">
        <v>2003</v>
      </c>
      <c r="B20" s="270">
        <v>173</v>
      </c>
      <c r="C20" s="270">
        <v>151</v>
      </c>
      <c r="D20" s="96">
        <v>37.037037037037003</v>
      </c>
      <c r="E20" s="96">
        <v>41.176470588235297</v>
      </c>
      <c r="F20" s="95">
        <v>23.7</v>
      </c>
      <c r="G20" s="96">
        <v>31.372549019607799</v>
      </c>
      <c r="H20" s="96">
        <v>22.2222222222222</v>
      </c>
      <c r="I20" s="96">
        <v>20.261437908496699</v>
      </c>
      <c r="J20" s="96">
        <v>17.283950617283899</v>
      </c>
      <c r="K20" s="96">
        <v>7.18954248366013</v>
      </c>
    </row>
    <row r="21" spans="1:17" ht="12.75" customHeight="1">
      <c r="A21" s="6">
        <v>2004</v>
      </c>
      <c r="B21" s="270">
        <v>183</v>
      </c>
      <c r="C21" s="270">
        <v>164</v>
      </c>
      <c r="D21" s="96">
        <v>32.258064516128997</v>
      </c>
      <c r="E21" s="96">
        <v>45.569620253164601</v>
      </c>
      <c r="F21" s="95">
        <v>31.6</v>
      </c>
      <c r="G21" s="96">
        <v>26.5822784810127</v>
      </c>
      <c r="H21" s="96">
        <v>17.204301075268798</v>
      </c>
      <c r="I21" s="96">
        <v>19.620253164556999</v>
      </c>
      <c r="J21" s="96">
        <v>18.8172043010753</v>
      </c>
      <c r="K21" s="96">
        <v>8.2278481012658204</v>
      </c>
    </row>
    <row r="22" spans="1:17" ht="12.75" customHeight="1">
      <c r="A22" s="6">
        <v>2005</v>
      </c>
      <c r="B22" s="270">
        <v>155</v>
      </c>
      <c r="C22" s="270">
        <v>158</v>
      </c>
      <c r="D22" s="96">
        <v>43.113772455089801</v>
      </c>
      <c r="E22" s="96">
        <v>38.125</v>
      </c>
      <c r="F22" s="95">
        <v>24</v>
      </c>
      <c r="G22" s="96">
        <v>31.875</v>
      </c>
      <c r="H22" s="96">
        <v>20.359281437125698</v>
      </c>
      <c r="I22" s="96">
        <v>21.25</v>
      </c>
      <c r="J22" s="96">
        <v>12.5748502994012</v>
      </c>
      <c r="K22" s="96">
        <v>8.75</v>
      </c>
    </row>
    <row r="23" spans="1:17" ht="12.75" customHeight="1">
      <c r="A23" s="6">
        <v>2006</v>
      </c>
      <c r="B23" s="270">
        <v>134</v>
      </c>
      <c r="C23" s="270">
        <v>104</v>
      </c>
      <c r="D23" s="96">
        <v>37.762237762237802</v>
      </c>
      <c r="E23" s="96">
        <v>40.776699029126199</v>
      </c>
      <c r="F23" s="95">
        <v>24.9</v>
      </c>
      <c r="G23" s="96">
        <v>38.834951456310698</v>
      </c>
      <c r="H23" s="96">
        <v>21.678321678321701</v>
      </c>
      <c r="I23" s="96">
        <v>14.5631067961165</v>
      </c>
      <c r="J23" s="96">
        <v>15.384615384615399</v>
      </c>
      <c r="K23" s="96">
        <v>5.8252427184466002</v>
      </c>
    </row>
    <row r="24" spans="1:17" ht="12.75" customHeight="1">
      <c r="A24" s="6">
        <v>2007</v>
      </c>
      <c r="B24" s="270">
        <v>134</v>
      </c>
      <c r="C24" s="270">
        <v>112</v>
      </c>
      <c r="D24" s="96">
        <v>35.036496350364999</v>
      </c>
      <c r="E24" s="96">
        <v>36.842105263157897</v>
      </c>
      <c r="F24" s="95">
        <v>23.3</v>
      </c>
      <c r="G24" s="96">
        <v>33.3333333333333</v>
      </c>
      <c r="H24" s="96">
        <v>28.4671532846715</v>
      </c>
      <c r="I24" s="96">
        <v>17.543859649122801</v>
      </c>
      <c r="J24" s="96">
        <v>13.138686131386899</v>
      </c>
      <c r="K24" s="96">
        <v>12.280701754386</v>
      </c>
    </row>
    <row r="25" spans="1:17" ht="12.75" customHeight="1">
      <c r="A25" s="6">
        <v>2008</v>
      </c>
      <c r="B25" s="270">
        <v>148</v>
      </c>
      <c r="C25" s="270">
        <v>111</v>
      </c>
      <c r="D25" s="96">
        <v>33.3333333333333</v>
      </c>
      <c r="E25" s="96">
        <v>42.592592592592602</v>
      </c>
      <c r="F25" s="95">
        <v>32</v>
      </c>
      <c r="G25" s="96">
        <v>37.962962962962997</v>
      </c>
      <c r="H25" s="96">
        <v>15.6462585034014</v>
      </c>
      <c r="I25" s="96">
        <v>15.7407407407407</v>
      </c>
      <c r="J25" s="96">
        <v>19.047619047619001</v>
      </c>
      <c r="K25" s="96">
        <v>3.7037037037037002</v>
      </c>
      <c r="Q25" s="704"/>
    </row>
    <row r="26" spans="1:17" ht="12.75" customHeight="1">
      <c r="A26" s="6">
        <v>2009</v>
      </c>
      <c r="B26" s="270">
        <v>198</v>
      </c>
      <c r="C26" s="270">
        <v>157</v>
      </c>
      <c r="D26" s="96">
        <v>28.5024154589372</v>
      </c>
      <c r="E26" s="96">
        <v>48.701298701298697</v>
      </c>
      <c r="F26" s="95">
        <v>26.1</v>
      </c>
      <c r="G26" s="96">
        <v>28.571428571428601</v>
      </c>
      <c r="H26" s="96">
        <v>23.6714975845411</v>
      </c>
      <c r="I26" s="96">
        <v>14.935064935064901</v>
      </c>
      <c r="J26" s="96">
        <v>21.739130434782599</v>
      </c>
      <c r="K26" s="96">
        <v>7.7922077922077904</v>
      </c>
    </row>
    <row r="27" spans="1:17" ht="12.75" customHeight="1">
      <c r="A27" s="6">
        <v>2010</v>
      </c>
      <c r="B27" s="270">
        <v>212</v>
      </c>
      <c r="C27" s="270">
        <v>139</v>
      </c>
      <c r="D27" s="96">
        <v>30.454545454545499</v>
      </c>
      <c r="E27" s="96">
        <v>42.635658914728701</v>
      </c>
      <c r="F27" s="95">
        <v>26.1</v>
      </c>
      <c r="G27" s="96">
        <v>31.007751937984501</v>
      </c>
      <c r="H27" s="96">
        <v>25.909090909090899</v>
      </c>
      <c r="I27" s="96">
        <v>23.255813953488399</v>
      </c>
      <c r="J27" s="96">
        <v>17.727272727272702</v>
      </c>
      <c r="K27" s="96">
        <v>3.1007751937984498</v>
      </c>
    </row>
    <row r="28" spans="1:17" ht="12.75" customHeight="1">
      <c r="A28" s="6">
        <v>2011</v>
      </c>
      <c r="B28" s="270">
        <v>205</v>
      </c>
      <c r="C28" s="270">
        <v>114</v>
      </c>
      <c r="D28" s="96">
        <v>24.630541871921199</v>
      </c>
      <c r="E28" s="96">
        <v>38.053097345132699</v>
      </c>
      <c r="F28" s="95">
        <v>30.5</v>
      </c>
      <c r="G28" s="96">
        <v>28.318584070796501</v>
      </c>
      <c r="H28" s="96">
        <v>26.108374384236502</v>
      </c>
      <c r="I28" s="96">
        <v>18.5840707964602</v>
      </c>
      <c r="J28" s="96">
        <v>18.7192118226601</v>
      </c>
      <c r="K28" s="96">
        <v>15.044247787610599</v>
      </c>
    </row>
    <row r="29" spans="1:17" ht="12.75" customHeight="1">
      <c r="A29" s="6" t="s">
        <v>92</v>
      </c>
      <c r="B29" s="270">
        <v>160</v>
      </c>
      <c r="C29" s="270">
        <v>111</v>
      </c>
      <c r="D29" s="96">
        <v>23.076923076923102</v>
      </c>
      <c r="E29" s="96">
        <v>38.095238095238102</v>
      </c>
      <c r="F29" s="95">
        <v>36</v>
      </c>
      <c r="G29" s="96">
        <v>31.428571428571399</v>
      </c>
      <c r="H29" s="96">
        <v>21.301775147929</v>
      </c>
      <c r="I29" s="96">
        <v>20.952380952380999</v>
      </c>
      <c r="J29" s="96">
        <v>19.526627218934902</v>
      </c>
      <c r="K29" s="96">
        <v>9.5238095238095202</v>
      </c>
    </row>
    <row r="30" spans="1:17" ht="12.75" customHeight="1">
      <c r="A30" s="6" t="s">
        <v>93</v>
      </c>
      <c r="B30" s="270">
        <v>156</v>
      </c>
      <c r="C30" s="270">
        <v>137</v>
      </c>
      <c r="D30" s="96">
        <v>31.8166918203592</v>
      </c>
      <c r="E30" s="96">
        <v>27.168445994722099</v>
      </c>
      <c r="F30" s="96">
        <v>29.010477520454799</v>
      </c>
      <c r="G30" s="96">
        <v>39.9514485093611</v>
      </c>
      <c r="H30" s="96">
        <v>22.739407294737799</v>
      </c>
      <c r="I30" s="96">
        <v>25.066957691279399</v>
      </c>
      <c r="J30" s="96">
        <v>16.4334233644481</v>
      </c>
      <c r="K30" s="96">
        <v>7.8131478046373903</v>
      </c>
    </row>
    <row r="31" spans="1:17" ht="12.75" customHeight="1">
      <c r="A31" s="6">
        <v>2013</v>
      </c>
      <c r="B31" s="270">
        <v>167</v>
      </c>
      <c r="C31" s="270">
        <v>116</v>
      </c>
      <c r="D31" s="96">
        <v>23.704253949839899</v>
      </c>
      <c r="E31" s="96">
        <v>37.743454221455004</v>
      </c>
      <c r="F31" s="96">
        <v>26.299552384165299</v>
      </c>
      <c r="G31" s="96">
        <v>30.457468187532601</v>
      </c>
      <c r="H31" s="96">
        <v>21.609763144327498</v>
      </c>
      <c r="I31" s="96">
        <v>19.9483833633575</v>
      </c>
      <c r="J31" s="96">
        <v>28.386430521667201</v>
      </c>
      <c r="K31" s="96">
        <v>11.8506942276549</v>
      </c>
    </row>
    <row r="32" spans="1:17" ht="12.75" customHeight="1">
      <c r="A32" s="6">
        <v>2014</v>
      </c>
      <c r="B32" s="271">
        <v>191</v>
      </c>
      <c r="C32" s="271">
        <v>132</v>
      </c>
      <c r="D32" s="96">
        <v>26.274565398173099</v>
      </c>
      <c r="E32" s="96">
        <v>31.351235049452001</v>
      </c>
      <c r="F32" s="96">
        <v>31.0046604183174</v>
      </c>
      <c r="G32" s="96">
        <v>35.516683801456502</v>
      </c>
      <c r="H32" s="96">
        <v>22.065136561999399</v>
      </c>
      <c r="I32" s="96">
        <v>20.279065905135901</v>
      </c>
      <c r="J32" s="96">
        <v>20.655637621509999</v>
      </c>
      <c r="K32" s="96">
        <v>12.8530152439555</v>
      </c>
    </row>
    <row r="33" spans="1:11" ht="12.75" customHeight="1">
      <c r="A33" s="261">
        <v>2015</v>
      </c>
      <c r="B33" s="468">
        <v>171</v>
      </c>
      <c r="C33" s="468">
        <v>97</v>
      </c>
      <c r="D33" s="96">
        <v>18.521601046887</v>
      </c>
      <c r="E33" s="96">
        <v>30.854240236314901</v>
      </c>
      <c r="F33" s="96">
        <v>29.672184527236599</v>
      </c>
      <c r="G33" s="96">
        <v>36.965082701296701</v>
      </c>
      <c r="H33" s="96">
        <v>28.701730904959899</v>
      </c>
      <c r="I33" s="96">
        <v>23.4633566714712</v>
      </c>
      <c r="J33" s="96">
        <v>23.104483520916499</v>
      </c>
      <c r="K33" s="96">
        <v>8.7173203909172905</v>
      </c>
    </row>
    <row r="34" spans="1:11" ht="12.75" customHeight="1">
      <c r="A34" s="261">
        <v>2016</v>
      </c>
      <c r="B34" s="468">
        <v>122</v>
      </c>
      <c r="C34" s="468">
        <v>95</v>
      </c>
      <c r="D34" s="96">
        <v>25.697427823013307</v>
      </c>
      <c r="E34" s="96">
        <v>28.189620945988075</v>
      </c>
      <c r="F34" s="96">
        <v>25.790747399816176</v>
      </c>
      <c r="G34" s="96">
        <v>25.918195897550373</v>
      </c>
      <c r="H34" s="96">
        <v>23.107021385206725</v>
      </c>
      <c r="I34" s="96">
        <v>31.327259184049606</v>
      </c>
      <c r="J34" s="96">
        <v>25.404803391963636</v>
      </c>
      <c r="K34" s="96">
        <v>14.564923972411867</v>
      </c>
    </row>
    <row r="35" spans="1:11" s="463" customFormat="1" ht="6" customHeight="1">
      <c r="A35" s="460" t="s">
        <v>40</v>
      </c>
      <c r="B35" s="461"/>
      <c r="C35" s="461"/>
      <c r="D35" s="461"/>
      <c r="E35" s="461"/>
      <c r="F35" s="461"/>
      <c r="G35" s="461"/>
      <c r="H35" s="461"/>
      <c r="I35" s="461"/>
      <c r="J35" s="461"/>
      <c r="K35" s="462"/>
    </row>
    <row r="36" spans="1:11" s="42" customFormat="1" ht="12.75" customHeight="1">
      <c r="A36" s="801" t="s">
        <v>200</v>
      </c>
      <c r="B36" s="801"/>
      <c r="C36" s="801"/>
      <c r="D36" s="801"/>
      <c r="E36" s="801"/>
      <c r="F36" s="801"/>
      <c r="G36" s="801"/>
      <c r="H36" s="801"/>
      <c r="I36" s="801"/>
      <c r="J36" s="801"/>
      <c r="K36" s="801"/>
    </row>
    <row r="38" spans="1:11">
      <c r="B38" s="270"/>
      <c r="C38" s="270"/>
    </row>
    <row r="39" spans="1:11">
      <c r="B39" s="270"/>
      <c r="C39" s="270"/>
      <c r="E39" s="705"/>
    </row>
    <row r="40" spans="1:11">
      <c r="B40" s="271"/>
      <c r="C40" s="271"/>
    </row>
  </sheetData>
  <mergeCells count="8">
    <mergeCell ref="A36:K36"/>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Q23"/>
  <sheetViews>
    <sheetView zoomScaleNormal="100" zoomScalePageLayoutView="125" workbookViewId="0">
      <pane ySplit="4" topLeftCell="A5" activePane="bottomLeft" state="frozen"/>
      <selection activeCell="P58" sqref="P58"/>
      <selection pane="bottomLeft" activeCell="C29" sqref="C29"/>
    </sheetView>
  </sheetViews>
  <sheetFormatPr defaultColWidth="8.85546875" defaultRowHeight="12.75"/>
  <cols>
    <col min="1" max="1" width="6.7109375" style="20" customWidth="1"/>
    <col min="2" max="11" width="8.7109375" style="20" customWidth="1"/>
    <col min="12" max="16384" width="8.85546875" style="20"/>
  </cols>
  <sheetData>
    <row r="1" spans="1:17" s="94" customFormat="1" ht="30" customHeight="1">
      <c r="A1" s="142"/>
      <c r="B1" s="142"/>
      <c r="C1" s="142"/>
      <c r="D1" s="674"/>
      <c r="E1" s="674"/>
      <c r="F1" s="674"/>
      <c r="G1" s="674"/>
      <c r="H1" s="674"/>
      <c r="I1" s="674"/>
      <c r="J1" s="674"/>
      <c r="K1" s="774" t="s">
        <v>354</v>
      </c>
      <c r="L1" s="775"/>
      <c r="M1" s="775"/>
      <c r="N1" s="817"/>
    </row>
    <row r="2" spans="1:17" s="679" customFormat="1" ht="30" customHeight="1">
      <c r="A2" s="783" t="s">
        <v>505</v>
      </c>
      <c r="B2" s="783"/>
      <c r="C2" s="783"/>
      <c r="D2" s="783"/>
      <c r="E2" s="783"/>
      <c r="F2" s="783"/>
      <c r="G2" s="783"/>
      <c r="H2" s="783"/>
      <c r="I2" s="783"/>
      <c r="J2" s="783"/>
      <c r="K2" s="783"/>
    </row>
    <row r="3" spans="1:17" ht="15" customHeight="1">
      <c r="A3" s="4"/>
      <c r="B3" s="780" t="s">
        <v>10</v>
      </c>
      <c r="C3" s="800"/>
      <c r="D3" s="872" t="s">
        <v>18</v>
      </c>
      <c r="E3" s="872"/>
      <c r="F3" s="872" t="s">
        <v>188</v>
      </c>
      <c r="G3" s="872"/>
      <c r="H3" s="872" t="s">
        <v>189</v>
      </c>
      <c r="I3" s="872"/>
      <c r="J3" s="872" t="s">
        <v>122</v>
      </c>
      <c r="K3" s="872"/>
    </row>
    <row r="4" spans="1:17" ht="15" customHeight="1">
      <c r="A4" s="5" t="s">
        <v>40</v>
      </c>
      <c r="B4" s="14" t="s">
        <v>29</v>
      </c>
      <c r="C4" s="14" t="s">
        <v>30</v>
      </c>
      <c r="D4" s="14" t="s">
        <v>29</v>
      </c>
      <c r="E4" s="14" t="s">
        <v>30</v>
      </c>
      <c r="F4" s="14" t="s">
        <v>29</v>
      </c>
      <c r="G4" s="14" t="s">
        <v>30</v>
      </c>
      <c r="H4" s="14" t="s">
        <v>29</v>
      </c>
      <c r="I4" s="14" t="s">
        <v>30</v>
      </c>
      <c r="J4" s="14" t="s">
        <v>29</v>
      </c>
      <c r="K4" s="14" t="s">
        <v>30</v>
      </c>
    </row>
    <row r="5" spans="1:17" ht="6" customHeight="1">
      <c r="A5" s="355"/>
      <c r="B5" s="406"/>
      <c r="C5" s="406"/>
      <c r="D5" s="396"/>
      <c r="E5" s="396"/>
      <c r="F5" s="396"/>
      <c r="G5" s="396"/>
      <c r="H5" s="396"/>
      <c r="I5" s="396"/>
      <c r="J5" s="396"/>
      <c r="K5" s="396"/>
    </row>
    <row r="6" spans="1:17" ht="12.75" customHeight="1">
      <c r="A6" s="7">
        <v>2004</v>
      </c>
      <c r="B6" s="238">
        <v>334</v>
      </c>
      <c r="C6" s="238">
        <v>263</v>
      </c>
      <c r="D6" s="239">
        <v>29.829545454545499</v>
      </c>
      <c r="E6" s="239">
        <v>33.067729083665299</v>
      </c>
      <c r="F6" s="239">
        <v>25.284090909090899</v>
      </c>
      <c r="G6" s="239">
        <v>33.067729083665299</v>
      </c>
      <c r="H6" s="239">
        <v>25.852272727272702</v>
      </c>
      <c r="I6" s="239">
        <v>23.1075697211155</v>
      </c>
      <c r="J6" s="239">
        <v>19.034090909090899</v>
      </c>
      <c r="K6" s="239">
        <v>10.7569721115538</v>
      </c>
    </row>
    <row r="7" spans="1:17" ht="12.75" customHeight="1">
      <c r="A7" s="7">
        <v>2005</v>
      </c>
      <c r="B7" s="238">
        <v>358</v>
      </c>
      <c r="C7" s="238">
        <v>272</v>
      </c>
      <c r="D7" s="239">
        <v>32.808398950131199</v>
      </c>
      <c r="E7" s="239">
        <v>33.3333333333333</v>
      </c>
      <c r="F7" s="239">
        <v>26.771653543307099</v>
      </c>
      <c r="G7" s="239">
        <v>31.818181818181799</v>
      </c>
      <c r="H7" s="239">
        <v>22.0472440944882</v>
      </c>
      <c r="I7" s="239">
        <v>20.8333333333333</v>
      </c>
      <c r="J7" s="239">
        <v>18.372703412073498</v>
      </c>
      <c r="K7" s="239">
        <v>14.0151515151515</v>
      </c>
    </row>
    <row r="8" spans="1:17" ht="12.75" customHeight="1">
      <c r="A8" s="7">
        <v>2006</v>
      </c>
      <c r="B8" s="238">
        <v>285</v>
      </c>
      <c r="C8" s="238">
        <v>243</v>
      </c>
      <c r="D8" s="239">
        <v>28.980891719745198</v>
      </c>
      <c r="E8" s="239">
        <v>34.763948497854102</v>
      </c>
      <c r="F8" s="239">
        <v>26.433121019108299</v>
      </c>
      <c r="G8" s="239">
        <v>32.188841201716698</v>
      </c>
      <c r="H8" s="239">
        <v>25.159235668789801</v>
      </c>
      <c r="I8" s="239">
        <v>19.742489270386301</v>
      </c>
      <c r="J8" s="239">
        <v>19.426751592356698</v>
      </c>
      <c r="K8" s="239">
        <v>13.3047210300429</v>
      </c>
    </row>
    <row r="9" spans="1:17" ht="12.75" customHeight="1">
      <c r="A9" s="7">
        <v>2007</v>
      </c>
      <c r="B9" s="238">
        <v>333</v>
      </c>
      <c r="C9" s="238">
        <v>281</v>
      </c>
      <c r="D9" s="239">
        <v>25.4794520547945</v>
      </c>
      <c r="E9" s="239">
        <v>30.384615384615401</v>
      </c>
      <c r="F9" s="239">
        <v>34.5205479452055</v>
      </c>
      <c r="G9" s="239">
        <v>35.769230769230802</v>
      </c>
      <c r="H9" s="239">
        <v>24.931506849315099</v>
      </c>
      <c r="I9" s="239">
        <v>20</v>
      </c>
      <c r="J9" s="239">
        <v>15.068493150684899</v>
      </c>
      <c r="K9" s="239">
        <v>13.846153846153801</v>
      </c>
    </row>
    <row r="10" spans="1:17" ht="12.75" customHeight="1">
      <c r="A10" s="7">
        <v>2008</v>
      </c>
      <c r="B10" s="238">
        <v>304</v>
      </c>
      <c r="C10" s="238">
        <v>265</v>
      </c>
      <c r="D10" s="239">
        <v>30.3951367781155</v>
      </c>
      <c r="E10" s="239">
        <v>36.016949152542402</v>
      </c>
      <c r="F10" s="239">
        <v>33.434650455926999</v>
      </c>
      <c r="G10" s="239">
        <v>33.8983050847458</v>
      </c>
      <c r="H10" s="239">
        <v>22.188449848024302</v>
      </c>
      <c r="I10" s="239">
        <v>17.796610169491501</v>
      </c>
      <c r="J10" s="239">
        <v>13.9817629179331</v>
      </c>
      <c r="K10" s="239">
        <v>12.2881355932203</v>
      </c>
    </row>
    <row r="11" spans="1:17" ht="12.75" customHeight="1">
      <c r="A11" s="7">
        <v>2009</v>
      </c>
      <c r="B11" s="238">
        <v>329</v>
      </c>
      <c r="C11" s="238">
        <v>306</v>
      </c>
      <c r="D11" s="239">
        <v>25.895316804407699</v>
      </c>
      <c r="E11" s="239">
        <v>35.943060498220603</v>
      </c>
      <c r="F11" s="239">
        <v>31.6804407713499</v>
      </c>
      <c r="G11" s="239">
        <v>33.096085409252701</v>
      </c>
      <c r="H11" s="239">
        <v>22.3140495867769</v>
      </c>
      <c r="I11" s="239">
        <v>18.861209964412801</v>
      </c>
      <c r="J11" s="239">
        <v>20.1101928374656</v>
      </c>
      <c r="K11" s="239">
        <v>12.0996441281139</v>
      </c>
    </row>
    <row r="12" spans="1:17" ht="12.75" customHeight="1">
      <c r="A12" s="7">
        <v>2010</v>
      </c>
      <c r="B12" s="238">
        <v>407</v>
      </c>
      <c r="C12" s="238">
        <v>268</v>
      </c>
      <c r="D12" s="239">
        <v>22.75</v>
      </c>
      <c r="E12" s="239">
        <v>32.03125</v>
      </c>
      <c r="F12" s="239">
        <v>30.5</v>
      </c>
      <c r="G12" s="239">
        <v>31.640625</v>
      </c>
      <c r="H12" s="239">
        <v>27.25</v>
      </c>
      <c r="I12" s="239">
        <v>23.046875</v>
      </c>
      <c r="J12" s="239">
        <v>19.5</v>
      </c>
      <c r="K12" s="239">
        <v>13.28125</v>
      </c>
    </row>
    <row r="13" spans="1:17" ht="12.75" customHeight="1">
      <c r="A13" s="7">
        <v>2011</v>
      </c>
      <c r="B13" s="238">
        <v>343</v>
      </c>
      <c r="C13" s="238">
        <v>232</v>
      </c>
      <c r="D13" s="239">
        <v>21.246458923512701</v>
      </c>
      <c r="E13" s="239">
        <v>34.272300469483604</v>
      </c>
      <c r="F13" s="239">
        <v>26.9121813031161</v>
      </c>
      <c r="G13" s="239">
        <v>36.619718309859202</v>
      </c>
      <c r="H13" s="239">
        <v>27.762039660056701</v>
      </c>
      <c r="I13" s="239">
        <v>22.065727699530498</v>
      </c>
      <c r="J13" s="239">
        <v>24.079320113314399</v>
      </c>
      <c r="K13" s="239">
        <v>7.0422535211267601</v>
      </c>
    </row>
    <row r="14" spans="1:17" ht="12.75" customHeight="1">
      <c r="A14" s="7" t="s">
        <v>92</v>
      </c>
      <c r="B14" s="238">
        <v>316</v>
      </c>
      <c r="C14" s="238">
        <v>231</v>
      </c>
      <c r="D14" s="239">
        <v>23.765432098765402</v>
      </c>
      <c r="E14" s="239">
        <v>32.286995515695097</v>
      </c>
      <c r="F14" s="239">
        <v>31.481481481481499</v>
      </c>
      <c r="G14" s="239">
        <v>30.941704035874402</v>
      </c>
      <c r="H14" s="239">
        <v>24.382716049382701</v>
      </c>
      <c r="I14" s="239">
        <v>23.766816143497799</v>
      </c>
      <c r="J14" s="239">
        <v>20.370370370370399</v>
      </c>
      <c r="K14" s="239">
        <v>13.004484304932699</v>
      </c>
    </row>
    <row r="15" spans="1:17" ht="12.75" customHeight="1">
      <c r="A15" s="7" t="s">
        <v>93</v>
      </c>
      <c r="B15" s="238">
        <v>333</v>
      </c>
      <c r="C15" s="238">
        <v>262</v>
      </c>
      <c r="D15" s="239">
        <v>26.705396293126601</v>
      </c>
      <c r="E15" s="239">
        <v>36.8833747221138</v>
      </c>
      <c r="F15" s="239">
        <v>26.0631618951364</v>
      </c>
      <c r="G15" s="239">
        <v>30.014483595929601</v>
      </c>
      <c r="H15" s="239">
        <v>25.6740462481037</v>
      </c>
      <c r="I15" s="239">
        <v>22.653189266687601</v>
      </c>
      <c r="J15" s="239">
        <v>21.5573955636332</v>
      </c>
      <c r="K15" s="239">
        <v>10.448952415269</v>
      </c>
      <c r="O15" s="706"/>
      <c r="P15" s="181"/>
      <c r="Q15" s="181"/>
    </row>
    <row r="16" spans="1:17" ht="12.75" customHeight="1">
      <c r="A16" s="7">
        <v>2013</v>
      </c>
      <c r="B16" s="238">
        <v>389</v>
      </c>
      <c r="C16" s="238">
        <v>293</v>
      </c>
      <c r="D16" s="239">
        <v>23.2377511104395</v>
      </c>
      <c r="E16" s="239">
        <v>31.385285157029799</v>
      </c>
      <c r="F16" s="239">
        <v>27.6937435196362</v>
      </c>
      <c r="G16" s="239">
        <v>29.867129668574499</v>
      </c>
      <c r="H16" s="239">
        <v>26.790097323111802</v>
      </c>
      <c r="I16" s="239">
        <v>25.761212564699498</v>
      </c>
      <c r="J16" s="239">
        <v>22.278408046812501</v>
      </c>
      <c r="K16" s="239">
        <v>12.986372609696099</v>
      </c>
      <c r="O16" s="706"/>
      <c r="P16" s="181"/>
      <c r="Q16" s="181"/>
    </row>
    <row r="17" spans="1:17" ht="12.75" customHeight="1">
      <c r="A17" s="7">
        <v>2014</v>
      </c>
      <c r="B17" s="238">
        <v>348</v>
      </c>
      <c r="C17" s="238">
        <v>251</v>
      </c>
      <c r="D17" s="239">
        <v>22.50949585307</v>
      </c>
      <c r="E17" s="239">
        <v>26.364145090357098</v>
      </c>
      <c r="F17" s="239">
        <v>29.1679129365634</v>
      </c>
      <c r="G17" s="239">
        <v>37.670509671308302</v>
      </c>
      <c r="H17" s="239">
        <v>24.7737634476095</v>
      </c>
      <c r="I17" s="239">
        <v>18.203666102381199</v>
      </c>
      <c r="J17" s="239">
        <v>23.548827762757</v>
      </c>
      <c r="K17" s="239">
        <v>17.761679135953401</v>
      </c>
      <c r="M17" s="707"/>
      <c r="N17" s="707"/>
      <c r="O17" s="706"/>
      <c r="P17" s="181"/>
      <c r="Q17" s="181"/>
    </row>
    <row r="18" spans="1:17" ht="12.75" customHeight="1">
      <c r="A18" s="7">
        <v>2015</v>
      </c>
      <c r="B18" s="668">
        <v>331</v>
      </c>
      <c r="C18" s="668">
        <v>249</v>
      </c>
      <c r="D18" s="239">
        <v>22.728602829346102</v>
      </c>
      <c r="E18" s="239">
        <v>28.435431196563499</v>
      </c>
      <c r="F18" s="239">
        <v>29.289101323228401</v>
      </c>
      <c r="G18" s="239">
        <v>28.5557496160787</v>
      </c>
      <c r="H18" s="239">
        <v>25.8572173814525</v>
      </c>
      <c r="I18" s="239">
        <v>29.407187610863101</v>
      </c>
      <c r="J18" s="239">
        <v>22.125078465973001</v>
      </c>
      <c r="K18" s="239">
        <v>13.6016315764947</v>
      </c>
      <c r="M18" s="707"/>
      <c r="N18" s="707"/>
      <c r="O18" s="706"/>
      <c r="P18" s="181"/>
      <c r="Q18" s="181"/>
    </row>
    <row r="19" spans="1:17" ht="12.75" customHeight="1">
      <c r="A19" s="7">
        <v>2016</v>
      </c>
      <c r="B19" s="668">
        <v>367</v>
      </c>
      <c r="C19" s="668">
        <v>272</v>
      </c>
      <c r="D19" s="239">
        <v>26.560594364705036</v>
      </c>
      <c r="E19" s="239">
        <v>30.606942970854771</v>
      </c>
      <c r="F19" s="239">
        <v>25.664572326588985</v>
      </c>
      <c r="G19" s="239">
        <v>34.351906033230847</v>
      </c>
      <c r="H19" s="239">
        <v>25.11342692565276</v>
      </c>
      <c r="I19" s="239">
        <v>22.451898816997332</v>
      </c>
      <c r="J19" s="239">
        <v>22.661406383053087</v>
      </c>
      <c r="K19" s="239">
        <v>12.589252178917206</v>
      </c>
      <c r="M19" s="707"/>
      <c r="N19" s="707"/>
      <c r="O19" s="706"/>
      <c r="P19" s="181"/>
      <c r="Q19" s="181"/>
    </row>
    <row r="20" spans="1:17" s="42" customFormat="1" ht="6" customHeight="1">
      <c r="A20" s="274" t="s">
        <v>40</v>
      </c>
      <c r="B20" s="273"/>
      <c r="C20" s="273"/>
      <c r="D20" s="273"/>
      <c r="E20" s="273"/>
      <c r="F20" s="273"/>
      <c r="G20" s="273"/>
      <c r="H20" s="273"/>
      <c r="I20" s="273"/>
      <c r="J20" s="273"/>
      <c r="K20" s="272"/>
    </row>
    <row r="21" spans="1:17" s="42" customFormat="1" ht="12.75" customHeight="1">
      <c r="A21" s="856" t="s">
        <v>200</v>
      </c>
      <c r="B21" s="856"/>
      <c r="C21" s="856"/>
      <c r="D21" s="856"/>
      <c r="E21" s="856"/>
      <c r="F21" s="856"/>
      <c r="G21" s="856"/>
      <c r="H21" s="856"/>
      <c r="I21" s="856"/>
      <c r="J21" s="856"/>
      <c r="K21" s="856"/>
    </row>
    <row r="23" spans="1:17" s="239" customFormat="1"/>
  </sheetData>
  <mergeCells count="8">
    <mergeCell ref="A21:K21"/>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Y22"/>
  <sheetViews>
    <sheetView workbookViewId="0">
      <pane ySplit="4" topLeftCell="A5" activePane="bottomLeft" state="frozen"/>
      <selection activeCell="U52" sqref="U52"/>
      <selection pane="bottomLeft" activeCell="N27" sqref="N27"/>
    </sheetView>
  </sheetViews>
  <sheetFormatPr defaultColWidth="9.140625" defaultRowHeight="12.75"/>
  <cols>
    <col min="1" max="1" width="6.7109375" style="675" customWidth="1"/>
    <col min="2" max="3" width="5.7109375" style="675" customWidth="1"/>
    <col min="4" max="21" width="5.7109375" style="20" customWidth="1"/>
    <col min="22" max="41" width="8.7109375" style="20" customWidth="1"/>
    <col min="42" max="16384" width="9.140625" style="20"/>
  </cols>
  <sheetData>
    <row r="1" spans="1:25" s="94" customFormat="1" ht="30" customHeight="1">
      <c r="A1" s="142"/>
      <c r="B1" s="142"/>
      <c r="C1" s="142"/>
      <c r="D1" s="674"/>
      <c r="E1" s="674"/>
      <c r="F1" s="674"/>
      <c r="G1" s="674"/>
      <c r="H1" s="674"/>
      <c r="I1" s="674"/>
      <c r="J1" s="674"/>
      <c r="K1" s="774" t="s">
        <v>354</v>
      </c>
      <c r="L1" s="775"/>
      <c r="M1" s="775"/>
      <c r="N1" s="817"/>
    </row>
    <row r="2" spans="1:25" s="679" customFormat="1" ht="15" customHeight="1">
      <c r="A2" s="784" t="s">
        <v>506</v>
      </c>
      <c r="B2" s="784"/>
      <c r="C2" s="784"/>
      <c r="D2" s="784"/>
      <c r="E2" s="784"/>
      <c r="F2" s="784"/>
      <c r="G2" s="784"/>
      <c r="H2" s="784"/>
      <c r="I2" s="784"/>
      <c r="J2" s="784"/>
      <c r="K2" s="784"/>
      <c r="L2" s="784"/>
      <c r="M2" s="784"/>
      <c r="N2" s="784"/>
      <c r="O2" s="784"/>
      <c r="P2" s="784"/>
      <c r="Q2" s="784"/>
      <c r="R2" s="784"/>
      <c r="S2" s="784"/>
      <c r="T2" s="784"/>
      <c r="U2" s="784"/>
    </row>
    <row r="3" spans="1:25" ht="42.95" customHeight="1">
      <c r="B3" s="781" t="s">
        <v>10</v>
      </c>
      <c r="C3" s="825"/>
      <c r="D3" s="860" t="s">
        <v>5</v>
      </c>
      <c r="E3" s="860"/>
      <c r="F3" s="860" t="s">
        <v>165</v>
      </c>
      <c r="G3" s="860"/>
      <c r="H3" s="860" t="s">
        <v>59</v>
      </c>
      <c r="I3" s="860"/>
      <c r="J3" s="860" t="s">
        <v>60</v>
      </c>
      <c r="K3" s="860"/>
      <c r="L3" s="860" t="s">
        <v>61</v>
      </c>
      <c r="M3" s="860"/>
      <c r="N3" s="860" t="s">
        <v>144</v>
      </c>
      <c r="O3" s="874"/>
      <c r="P3" s="860" t="s">
        <v>201</v>
      </c>
      <c r="Q3" s="860"/>
      <c r="R3" s="860" t="s">
        <v>12</v>
      </c>
      <c r="S3" s="860"/>
      <c r="T3" s="860" t="s">
        <v>36</v>
      </c>
      <c r="U3" s="860"/>
      <c r="W3" s="679"/>
      <c r="X3" s="679"/>
      <c r="Y3" s="679"/>
    </row>
    <row r="4" spans="1:25" ht="15" customHeight="1">
      <c r="A4" s="675" t="s">
        <v>40</v>
      </c>
      <c r="B4" s="668" t="s">
        <v>29</v>
      </c>
      <c r="C4" s="668" t="s">
        <v>30</v>
      </c>
      <c r="D4" s="668" t="s">
        <v>29</v>
      </c>
      <c r="E4" s="668" t="s">
        <v>30</v>
      </c>
      <c r="F4" s="668" t="s">
        <v>29</v>
      </c>
      <c r="G4" s="668" t="s">
        <v>30</v>
      </c>
      <c r="H4" s="668" t="s">
        <v>29</v>
      </c>
      <c r="I4" s="668" t="s">
        <v>30</v>
      </c>
      <c r="J4" s="668" t="s">
        <v>29</v>
      </c>
      <c r="K4" s="668" t="s">
        <v>30</v>
      </c>
      <c r="L4" s="668" t="s">
        <v>29</v>
      </c>
      <c r="M4" s="668" t="s">
        <v>30</v>
      </c>
      <c r="N4" s="668" t="s">
        <v>29</v>
      </c>
      <c r="O4" s="668" t="s">
        <v>30</v>
      </c>
      <c r="P4" s="668" t="s">
        <v>29</v>
      </c>
      <c r="Q4" s="668" t="s">
        <v>30</v>
      </c>
      <c r="R4" s="668" t="s">
        <v>29</v>
      </c>
      <c r="S4" s="668" t="s">
        <v>30</v>
      </c>
      <c r="T4" s="668" t="s">
        <v>29</v>
      </c>
      <c r="U4" s="668" t="s">
        <v>30</v>
      </c>
    </row>
    <row r="5" spans="1:25" ht="6" customHeight="1">
      <c r="A5" s="297"/>
      <c r="B5" s="395"/>
      <c r="C5" s="395"/>
      <c r="D5" s="393"/>
      <c r="E5" s="393"/>
      <c r="F5" s="393"/>
      <c r="G5" s="393"/>
      <c r="H5" s="393"/>
      <c r="I5" s="393"/>
      <c r="J5" s="393"/>
      <c r="K5" s="393"/>
      <c r="L5" s="393"/>
      <c r="M5" s="393"/>
      <c r="N5" s="324"/>
      <c r="O5" s="324"/>
      <c r="P5" s="324"/>
      <c r="Q5" s="324"/>
      <c r="R5" s="393"/>
      <c r="S5" s="393"/>
      <c r="T5" s="393"/>
      <c r="U5" s="393"/>
    </row>
    <row r="6" spans="1:25" ht="12.75" customHeight="1">
      <c r="A6" s="675">
        <v>2007</v>
      </c>
      <c r="B6" s="65">
        <v>165</v>
      </c>
      <c r="C6" s="65">
        <v>134</v>
      </c>
      <c r="D6" s="93">
        <v>2.1331246571002001</v>
      </c>
      <c r="E6" s="93">
        <v>5.5982922217405546</v>
      </c>
      <c r="F6" s="93">
        <v>55.189664396675845</v>
      </c>
      <c r="G6" s="93">
        <v>56.976602944178126</v>
      </c>
      <c r="H6" s="93">
        <v>21.31923602015835</v>
      </c>
      <c r="I6" s="93">
        <v>31.8</v>
      </c>
      <c r="J6" s="93">
        <v>3.07158895914896</v>
      </c>
      <c r="K6" s="93">
        <v>5.3238322347090001</v>
      </c>
      <c r="L6" s="93">
        <v>16.397066047368188</v>
      </c>
      <c r="M6" s="93">
        <v>21.194888237532268</v>
      </c>
      <c r="N6" s="35" t="s">
        <v>38</v>
      </c>
      <c r="O6" s="35" t="s">
        <v>38</v>
      </c>
      <c r="P6" s="35" t="s">
        <v>38</v>
      </c>
      <c r="Q6" s="35" t="s">
        <v>38</v>
      </c>
      <c r="R6" s="93">
        <v>15.768882933408559</v>
      </c>
      <c r="S6" s="93">
        <v>12.553458095240929</v>
      </c>
      <c r="T6" s="93">
        <v>5.2187073215534197</v>
      </c>
      <c r="U6" s="93">
        <v>4.6407910281199056</v>
      </c>
    </row>
    <row r="7" spans="1:25" ht="12.75" customHeight="1">
      <c r="A7" s="675">
        <v>2008</v>
      </c>
      <c r="B7" s="65">
        <v>169</v>
      </c>
      <c r="C7" s="65">
        <v>131</v>
      </c>
      <c r="D7" s="93">
        <v>3.2493818378866077</v>
      </c>
      <c r="E7" s="93">
        <v>2.5117804707031004</v>
      </c>
      <c r="F7" s="93">
        <v>57.871584280643198</v>
      </c>
      <c r="G7" s="93">
        <v>58.081955516676722</v>
      </c>
      <c r="H7" s="93">
        <v>24.794106066433923</v>
      </c>
      <c r="I7" s="93">
        <v>30.023262504504739</v>
      </c>
      <c r="J7" s="93">
        <v>4.7469319335741975</v>
      </c>
      <c r="K7" s="93">
        <v>1.2940637872044753</v>
      </c>
      <c r="L7" s="93">
        <v>16.090327303138579</v>
      </c>
      <c r="M7" s="93">
        <v>21.420843231251638</v>
      </c>
      <c r="N7" s="35" t="s">
        <v>38</v>
      </c>
      <c r="O7" s="35" t="s">
        <v>38</v>
      </c>
      <c r="P7" s="35" t="s">
        <v>38</v>
      </c>
      <c r="Q7" s="35" t="s">
        <v>38</v>
      </c>
      <c r="R7" s="93">
        <v>19.635020010625979</v>
      </c>
      <c r="S7" s="93">
        <v>13.875348381602691</v>
      </c>
      <c r="T7" s="93">
        <v>7.4753455005832556</v>
      </c>
      <c r="U7" s="93">
        <v>4.8798916213174595</v>
      </c>
    </row>
    <row r="8" spans="1:25" ht="12.75" customHeight="1">
      <c r="A8" s="675">
        <v>2009</v>
      </c>
      <c r="B8" s="65">
        <v>231</v>
      </c>
      <c r="C8" s="65">
        <v>184</v>
      </c>
      <c r="D8" s="93">
        <v>2.5598040255520598</v>
      </c>
      <c r="E8" s="93">
        <v>3.712896892177743</v>
      </c>
      <c r="F8" s="93">
        <v>50.264565199259891</v>
      </c>
      <c r="G8" s="93">
        <v>57.582746961000886</v>
      </c>
      <c r="H8" s="93">
        <v>20.640385327751513</v>
      </c>
      <c r="I8" s="93">
        <v>30.5</v>
      </c>
      <c r="J8" s="93">
        <v>4.2013113443616161</v>
      </c>
      <c r="K8" s="93">
        <v>2.0719985692533216</v>
      </c>
      <c r="L8" s="93">
        <v>24.805963907241889</v>
      </c>
      <c r="M8" s="93">
        <v>25.364622369308425</v>
      </c>
      <c r="N8" s="35" t="s">
        <v>38</v>
      </c>
      <c r="O8" s="35" t="s">
        <v>38</v>
      </c>
      <c r="P8" s="35" t="s">
        <v>38</v>
      </c>
      <c r="Q8" s="35" t="s">
        <v>38</v>
      </c>
      <c r="R8" s="93">
        <v>23.375374232067394</v>
      </c>
      <c r="S8" s="93">
        <v>11.247307122448602</v>
      </c>
      <c r="T8" s="93">
        <v>5.1752245115528535</v>
      </c>
      <c r="U8" s="93">
        <v>4.3073385218403217</v>
      </c>
    </row>
    <row r="9" spans="1:25" ht="12.75" customHeight="1">
      <c r="A9" s="675">
        <v>2010</v>
      </c>
      <c r="B9" s="65">
        <v>238</v>
      </c>
      <c r="C9" s="65">
        <v>166</v>
      </c>
      <c r="D9" s="93">
        <v>5.1264870452803848</v>
      </c>
      <c r="E9" s="93">
        <v>1.8189712452635638</v>
      </c>
      <c r="F9" s="93">
        <v>45.661656794436361</v>
      </c>
      <c r="G9" s="93">
        <v>57.668536133288718</v>
      </c>
      <c r="H9" s="93">
        <v>20.157400124946008</v>
      </c>
      <c r="I9" s="93">
        <v>29.2</v>
      </c>
      <c r="J9" s="93">
        <v>3.3398597700875889</v>
      </c>
      <c r="K9" s="93">
        <v>1.1889202192151449</v>
      </c>
      <c r="L9" s="93">
        <v>22.703653996453674</v>
      </c>
      <c r="M9" s="93">
        <v>15.587944822025324</v>
      </c>
      <c r="N9" s="35" t="s">
        <v>38</v>
      </c>
      <c r="O9" s="35" t="s">
        <v>38</v>
      </c>
      <c r="P9" s="35" t="s">
        <v>38</v>
      </c>
      <c r="Q9" s="35" t="s">
        <v>38</v>
      </c>
      <c r="R9" s="93">
        <v>20.023152269459953</v>
      </c>
      <c r="S9" s="93">
        <v>8.9686479837734971</v>
      </c>
      <c r="T9" s="93">
        <v>3.6711987850313195</v>
      </c>
      <c r="U9" s="93">
        <v>6.8236113421362097</v>
      </c>
    </row>
    <row r="10" spans="1:25" ht="12.75" customHeight="1">
      <c r="A10" s="675">
        <v>2011</v>
      </c>
      <c r="B10" s="65">
        <v>238</v>
      </c>
      <c r="C10" s="65">
        <v>147</v>
      </c>
      <c r="D10" s="93">
        <v>3.1159121276239579</v>
      </c>
      <c r="E10" s="93">
        <v>3.0371262802349124</v>
      </c>
      <c r="F10" s="93">
        <v>59.605045723728786</v>
      </c>
      <c r="G10" s="93">
        <v>55.793090165554418</v>
      </c>
      <c r="H10" s="93">
        <v>20.331604204692027</v>
      </c>
      <c r="I10" s="93">
        <v>22.3</v>
      </c>
      <c r="J10" s="93">
        <v>1.5736175972380306</v>
      </c>
      <c r="K10" s="93">
        <v>1.095245300599236</v>
      </c>
      <c r="L10" s="93">
        <v>20.222035550023325</v>
      </c>
      <c r="M10" s="93">
        <v>14.535285149327649</v>
      </c>
      <c r="N10" s="35" t="s">
        <v>38</v>
      </c>
      <c r="O10" s="35" t="s">
        <v>38</v>
      </c>
      <c r="P10" s="35" t="s">
        <v>38</v>
      </c>
      <c r="Q10" s="35" t="s">
        <v>38</v>
      </c>
      <c r="R10" s="93">
        <v>15.933042320264827</v>
      </c>
      <c r="S10" s="93">
        <v>9.0748837885377593</v>
      </c>
      <c r="T10" s="93">
        <v>6.9106633865264957</v>
      </c>
      <c r="U10" s="93">
        <v>12.921849286372881</v>
      </c>
    </row>
    <row r="11" spans="1:25" ht="12.75" customHeight="1">
      <c r="A11" s="675" t="s">
        <v>92</v>
      </c>
      <c r="B11" s="65">
        <v>184</v>
      </c>
      <c r="C11" s="65">
        <v>129</v>
      </c>
      <c r="D11" s="93">
        <v>4.6477344177947639</v>
      </c>
      <c r="E11" s="93">
        <v>0.75992246095802052</v>
      </c>
      <c r="F11" s="93">
        <v>44.550042157379707</v>
      </c>
      <c r="G11" s="93">
        <v>65.294206271200451</v>
      </c>
      <c r="H11" s="93">
        <v>21.399147922029378</v>
      </c>
      <c r="I11" s="93">
        <v>24.026570345467096</v>
      </c>
      <c r="J11" s="93">
        <v>3.9973133443174143</v>
      </c>
      <c r="K11" s="93">
        <v>2.218933433863012</v>
      </c>
      <c r="L11" s="93">
        <v>21.538715784173728</v>
      </c>
      <c r="M11" s="93">
        <v>13.451913381505967</v>
      </c>
      <c r="N11" s="35" t="s">
        <v>38</v>
      </c>
      <c r="O11" s="35" t="s">
        <v>38</v>
      </c>
      <c r="P11" s="35" t="s">
        <v>38</v>
      </c>
      <c r="Q11" s="35" t="s">
        <v>38</v>
      </c>
      <c r="R11" s="93">
        <v>13.634609015382187</v>
      </c>
      <c r="S11" s="93">
        <v>15.658351368165041</v>
      </c>
      <c r="T11" s="93">
        <v>12.550169163215271</v>
      </c>
      <c r="U11" s="93">
        <v>6.3888712930912472</v>
      </c>
    </row>
    <row r="12" spans="1:25" ht="12.75" customHeight="1">
      <c r="A12" s="675" t="s">
        <v>93</v>
      </c>
      <c r="B12" s="65">
        <v>175</v>
      </c>
      <c r="C12" s="65">
        <v>159</v>
      </c>
      <c r="D12" s="93">
        <v>2.1165931021389617</v>
      </c>
      <c r="E12" s="93">
        <v>2.5</v>
      </c>
      <c r="F12" s="93">
        <v>42.683174157294637</v>
      </c>
      <c r="G12" s="93">
        <v>59.379039751520523</v>
      </c>
      <c r="H12" s="93">
        <v>26.959270889013819</v>
      </c>
      <c r="I12" s="93">
        <v>35.076823125676796</v>
      </c>
      <c r="J12" s="93">
        <v>6.2490195297710978</v>
      </c>
      <c r="K12" s="93">
        <v>3.39595172580117</v>
      </c>
      <c r="L12" s="35" t="s">
        <v>38</v>
      </c>
      <c r="M12" s="35" t="s">
        <v>38</v>
      </c>
      <c r="N12" s="35" t="s">
        <v>38</v>
      </c>
      <c r="O12" s="35" t="s">
        <v>38</v>
      </c>
      <c r="P12" s="93">
        <v>41.2219978153284</v>
      </c>
      <c r="Q12" s="93">
        <v>26.230208185071056</v>
      </c>
      <c r="R12" s="35" t="s">
        <v>38</v>
      </c>
      <c r="S12" s="35" t="s">
        <v>38</v>
      </c>
      <c r="T12" s="93">
        <v>3.2141885000577264</v>
      </c>
      <c r="U12" s="93">
        <v>4.015947317717659</v>
      </c>
    </row>
    <row r="13" spans="1:25" ht="12.75" customHeight="1">
      <c r="A13" s="675">
        <v>2013</v>
      </c>
      <c r="B13" s="65">
        <v>183</v>
      </c>
      <c r="C13" s="65">
        <v>139</v>
      </c>
      <c r="D13" s="93">
        <v>8.5709188401829781</v>
      </c>
      <c r="E13" s="93">
        <v>2.7</v>
      </c>
      <c r="F13" s="93">
        <v>47.860899040114177</v>
      </c>
      <c r="G13" s="93">
        <v>63.398660131153825</v>
      </c>
      <c r="H13" s="93">
        <v>27.602443628081296</v>
      </c>
      <c r="I13" s="93">
        <v>25.076578523569104</v>
      </c>
      <c r="J13" s="93">
        <v>6.016074046185012</v>
      </c>
      <c r="K13" s="93">
        <v>4.0051143947510317</v>
      </c>
      <c r="L13" s="35" t="s">
        <v>38</v>
      </c>
      <c r="M13" s="35" t="s">
        <v>38</v>
      </c>
      <c r="N13" s="93">
        <v>4.7624633896703514</v>
      </c>
      <c r="O13" s="93">
        <v>0.79739198265697275</v>
      </c>
      <c r="P13" s="93">
        <v>44.361222220004457</v>
      </c>
      <c r="Q13" s="93">
        <v>25.252843645713774</v>
      </c>
      <c r="R13" s="35" t="s">
        <v>38</v>
      </c>
      <c r="S13" s="35" t="s">
        <v>38</v>
      </c>
      <c r="T13" s="93">
        <v>5.4844948132055729</v>
      </c>
      <c r="U13" s="93">
        <v>5.8261395579469744</v>
      </c>
    </row>
    <row r="14" spans="1:25" ht="12.75" customHeight="1">
      <c r="A14" s="675">
        <v>2014</v>
      </c>
      <c r="B14" s="237">
        <v>224</v>
      </c>
      <c r="C14" s="237">
        <v>157</v>
      </c>
      <c r="D14" s="93">
        <v>2.8348304362511199</v>
      </c>
      <c r="E14" s="93">
        <v>4.4656855161209998</v>
      </c>
      <c r="F14" s="93">
        <v>45.3584681485926</v>
      </c>
      <c r="G14" s="93">
        <v>64.777969735244696</v>
      </c>
      <c r="H14" s="93">
        <v>27.1877906781178</v>
      </c>
      <c r="I14" s="93">
        <v>23.385350283492301</v>
      </c>
      <c r="J14" s="93">
        <v>8.5757450829183792</v>
      </c>
      <c r="K14" s="93">
        <v>4.6721490070818801</v>
      </c>
      <c r="L14" s="35" t="s">
        <v>38</v>
      </c>
      <c r="M14" s="35" t="s">
        <v>38</v>
      </c>
      <c r="N14" s="93">
        <v>2.8348304362511199</v>
      </c>
      <c r="O14" s="93">
        <v>2.2361390546475599</v>
      </c>
      <c r="P14" s="93">
        <v>35.706439229784699</v>
      </c>
      <c r="Q14" s="93">
        <v>33.5394282402643</v>
      </c>
      <c r="R14" s="35" t="s">
        <v>38</v>
      </c>
      <c r="S14" s="35" t="s">
        <v>38</v>
      </c>
      <c r="T14" s="93">
        <v>3.3676570426991801</v>
      </c>
      <c r="U14" s="93">
        <v>2.5285239488707099</v>
      </c>
    </row>
    <row r="15" spans="1:25" ht="12.75" customHeight="1">
      <c r="A15" s="675">
        <v>2015</v>
      </c>
      <c r="B15" s="237">
        <v>187</v>
      </c>
      <c r="C15" s="237">
        <v>113</v>
      </c>
      <c r="D15" s="93">
        <v>4.3148729886011203</v>
      </c>
      <c r="E15" s="93">
        <v>2.0549846142921302</v>
      </c>
      <c r="F15" s="93">
        <v>52.084855271477501</v>
      </c>
      <c r="G15" s="93">
        <v>62.424848225264903</v>
      </c>
      <c r="H15" s="93">
        <v>22.681874312953301</v>
      </c>
      <c r="I15" s="93">
        <v>39.982050555544703</v>
      </c>
      <c r="J15" s="93">
        <v>4.6301863446962104</v>
      </c>
      <c r="K15" s="93">
        <v>2.99810165005831</v>
      </c>
      <c r="L15" s="35" t="s">
        <v>38</v>
      </c>
      <c r="M15" s="35" t="s">
        <v>38</v>
      </c>
      <c r="N15" s="93">
        <v>4.6301863446962104</v>
      </c>
      <c r="O15" s="93">
        <v>0</v>
      </c>
      <c r="P15" s="93">
        <v>46.483500335574099</v>
      </c>
      <c r="Q15" s="93">
        <v>26.527478783483598</v>
      </c>
      <c r="R15" s="35" t="s">
        <v>38</v>
      </c>
      <c r="S15" s="35" t="s">
        <v>38</v>
      </c>
      <c r="T15" s="93">
        <v>4.6301863446962104</v>
      </c>
      <c r="U15" s="93">
        <v>2.99810165005831</v>
      </c>
      <c r="V15" s="237"/>
      <c r="W15" s="237"/>
    </row>
    <row r="16" spans="1:25" ht="12.75" customHeight="1">
      <c r="A16" s="675">
        <v>2016</v>
      </c>
      <c r="B16" s="237">
        <v>136</v>
      </c>
      <c r="C16" s="237">
        <v>102</v>
      </c>
      <c r="D16" s="93">
        <v>4.767106731627436</v>
      </c>
      <c r="E16" s="596" t="s">
        <v>121</v>
      </c>
      <c r="F16" s="93">
        <v>55.28345939497563</v>
      </c>
      <c r="G16" s="93">
        <v>60.113850699038537</v>
      </c>
      <c r="H16" s="93">
        <v>19.196842289208462</v>
      </c>
      <c r="I16" s="93">
        <v>28.027196286833988</v>
      </c>
      <c r="J16" s="93">
        <v>6.0954218353057064</v>
      </c>
      <c r="K16" s="93">
        <v>3.9264516849465267</v>
      </c>
      <c r="L16" s="35" t="s">
        <v>38</v>
      </c>
      <c r="M16" s="35" t="s">
        <v>38</v>
      </c>
      <c r="N16" s="93">
        <v>1.2661271361723996</v>
      </c>
      <c r="O16" s="93">
        <v>0.74708285708327726</v>
      </c>
      <c r="P16" s="93">
        <v>40.91689790306279</v>
      </c>
      <c r="Q16" s="93">
        <v>40.403504370396817</v>
      </c>
      <c r="R16" s="35" t="s">
        <v>38</v>
      </c>
      <c r="S16" s="35" t="s">
        <v>38</v>
      </c>
      <c r="T16" s="93">
        <v>6.265613780663565</v>
      </c>
      <c r="U16" s="93">
        <v>0.74708285708327726</v>
      </c>
      <c r="V16" s="237"/>
      <c r="W16" s="237"/>
    </row>
    <row r="17" spans="1:21" ht="6" customHeight="1">
      <c r="A17" s="263"/>
      <c r="B17" s="263"/>
      <c r="C17" s="263"/>
      <c r="D17" s="263"/>
      <c r="E17" s="263"/>
      <c r="F17" s="263"/>
      <c r="G17" s="263"/>
      <c r="H17" s="263"/>
      <c r="I17" s="263"/>
      <c r="J17" s="263"/>
      <c r="K17" s="263"/>
      <c r="L17" s="263"/>
      <c r="M17" s="263"/>
      <c r="N17" s="263"/>
      <c r="O17" s="263"/>
      <c r="P17" s="263"/>
      <c r="Q17" s="263"/>
      <c r="R17" s="263"/>
      <c r="S17" s="263"/>
      <c r="T17" s="263"/>
      <c r="U17" s="263"/>
    </row>
    <row r="18" spans="1:21" ht="12.75" customHeight="1">
      <c r="A18" s="777" t="s">
        <v>166</v>
      </c>
      <c r="B18" s="777"/>
      <c r="C18" s="777"/>
      <c r="D18" s="777"/>
      <c r="E18" s="777"/>
      <c r="F18" s="777"/>
      <c r="G18" s="777"/>
      <c r="H18" s="777"/>
      <c r="I18" s="777"/>
      <c r="J18" s="777"/>
      <c r="K18" s="873"/>
      <c r="L18" s="873"/>
      <c r="M18" s="873"/>
      <c r="N18" s="873"/>
      <c r="O18" s="873"/>
      <c r="P18" s="873"/>
      <c r="Q18" s="873"/>
      <c r="R18" s="873"/>
      <c r="S18" s="873"/>
      <c r="T18" s="873"/>
      <c r="U18" s="873"/>
    </row>
    <row r="19" spans="1:21" s="42" customFormat="1" ht="6" customHeight="1">
      <c r="A19" s="672" t="s">
        <v>40</v>
      </c>
      <c r="B19" s="670"/>
      <c r="C19" s="670"/>
      <c r="D19" s="670"/>
      <c r="E19" s="670"/>
      <c r="F19" s="670"/>
      <c r="G19" s="670"/>
      <c r="H19" s="670"/>
      <c r="I19" s="670"/>
      <c r="J19" s="670"/>
      <c r="K19" s="107"/>
    </row>
    <row r="20" spans="1:21" s="42" customFormat="1" ht="12.75" customHeight="1">
      <c r="A20" s="777" t="s">
        <v>200</v>
      </c>
      <c r="B20" s="777"/>
      <c r="C20" s="777"/>
      <c r="D20" s="777"/>
      <c r="E20" s="777"/>
      <c r="F20" s="777"/>
      <c r="G20" s="777"/>
      <c r="H20" s="777"/>
      <c r="I20" s="777"/>
      <c r="J20" s="777"/>
      <c r="K20" s="873"/>
      <c r="L20" s="873"/>
      <c r="M20" s="873"/>
      <c r="N20" s="873"/>
      <c r="O20" s="873"/>
      <c r="P20" s="873"/>
      <c r="Q20" s="873"/>
      <c r="R20" s="873"/>
      <c r="S20" s="873"/>
      <c r="T20" s="873"/>
      <c r="U20" s="873"/>
    </row>
    <row r="22" spans="1:21">
      <c r="P22" s="708"/>
    </row>
  </sheetData>
  <mergeCells count="14">
    <mergeCell ref="R3:S3"/>
    <mergeCell ref="T3:U3"/>
    <mergeCell ref="A18:U18"/>
    <mergeCell ref="A20:U20"/>
    <mergeCell ref="K1:N1"/>
    <mergeCell ref="A2:U2"/>
    <mergeCell ref="B3:C3"/>
    <mergeCell ref="D3:E3"/>
    <mergeCell ref="F3:G3"/>
    <mergeCell ref="H3:I3"/>
    <mergeCell ref="J3:K3"/>
    <mergeCell ref="L3:M3"/>
    <mergeCell ref="N3:O3"/>
    <mergeCell ref="P3:Q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39"/>
  <sheetViews>
    <sheetView workbookViewId="0">
      <pane ySplit="4" topLeftCell="A5" activePane="bottomLeft" state="frozen"/>
      <selection activeCell="A17" sqref="A17:XFD18"/>
      <selection pane="bottomLeft" activeCell="A36" sqref="A36:G36"/>
    </sheetView>
  </sheetViews>
  <sheetFormatPr defaultColWidth="8.85546875" defaultRowHeight="12.75"/>
  <cols>
    <col min="1" max="1" width="6.7109375" style="4" customWidth="1"/>
    <col min="2" max="26" width="8.7109375" style="4" customWidth="1"/>
    <col min="27" max="16384" width="8.85546875" style="4"/>
  </cols>
  <sheetData>
    <row r="1" spans="1:19" s="94" customFormat="1" ht="30" customHeight="1">
      <c r="A1" s="142"/>
      <c r="B1" s="143"/>
      <c r="C1" s="143"/>
      <c r="D1" s="143"/>
      <c r="E1" s="143"/>
      <c r="F1" s="143"/>
      <c r="G1" s="143"/>
      <c r="H1" s="143"/>
      <c r="I1" s="143"/>
      <c r="J1" s="143"/>
      <c r="K1" s="774" t="s">
        <v>354</v>
      </c>
      <c r="L1" s="775"/>
      <c r="M1" s="775"/>
    </row>
    <row r="2" spans="1:19" s="148" customFormat="1" ht="42.95" customHeight="1">
      <c r="A2" s="786" t="s">
        <v>396</v>
      </c>
      <c r="B2" s="786"/>
      <c r="C2" s="786"/>
      <c r="D2" s="786"/>
      <c r="E2" s="786"/>
      <c r="F2" s="803"/>
      <c r="G2" s="803"/>
    </row>
    <row r="3" spans="1:19" ht="15" customHeight="1">
      <c r="B3" s="805" t="s">
        <v>27</v>
      </c>
      <c r="C3" s="805"/>
      <c r="D3" s="805" t="s">
        <v>26</v>
      </c>
      <c r="E3" s="805"/>
      <c r="F3" s="805" t="s">
        <v>36</v>
      </c>
      <c r="G3" s="805"/>
    </row>
    <row r="4" spans="1:19" s="134" customFormat="1" ht="15" customHeight="1">
      <c r="A4" s="134" t="s">
        <v>40</v>
      </c>
      <c r="B4" s="134" t="s">
        <v>29</v>
      </c>
      <c r="C4" s="134" t="s">
        <v>30</v>
      </c>
      <c r="D4" s="134" t="s">
        <v>29</v>
      </c>
      <c r="E4" s="134" t="s">
        <v>30</v>
      </c>
      <c r="F4" s="134" t="s">
        <v>29</v>
      </c>
      <c r="G4" s="134" t="s">
        <v>30</v>
      </c>
    </row>
    <row r="5" spans="1:19" ht="6" customHeight="1">
      <c r="A5" s="355"/>
      <c r="B5" s="325"/>
      <c r="C5" s="325"/>
      <c r="D5" s="325"/>
      <c r="E5" s="325"/>
      <c r="F5" s="325"/>
      <c r="G5" s="325"/>
    </row>
    <row r="6" spans="1:19" ht="12.75" customHeight="1">
      <c r="A6" s="6">
        <v>1991</v>
      </c>
      <c r="B6" s="28">
        <v>32.931652167175244</v>
      </c>
      <c r="C6" s="28">
        <v>28.49457254213636</v>
      </c>
      <c r="D6" s="28">
        <v>66.211280073600719</v>
      </c>
      <c r="E6" s="28">
        <v>70.834384941688626</v>
      </c>
      <c r="F6" s="28">
        <v>0.85706775922512779</v>
      </c>
      <c r="G6" s="28">
        <v>0.67104251617472921</v>
      </c>
    </row>
    <row r="7" spans="1:19" ht="12.75" customHeight="1">
      <c r="A7" s="6">
        <v>1992</v>
      </c>
      <c r="B7" s="28">
        <v>34.433135452481778</v>
      </c>
      <c r="C7" s="28">
        <v>31.575437864231944</v>
      </c>
      <c r="D7" s="28">
        <v>65.129406151439397</v>
      </c>
      <c r="E7" s="28">
        <v>68.141883492638058</v>
      </c>
      <c r="F7" s="28">
        <v>0.43745839608506076</v>
      </c>
      <c r="G7" s="28">
        <v>0.28267864312604163</v>
      </c>
      <c r="S7" s="551"/>
    </row>
    <row r="8" spans="1:19" ht="12.75" customHeight="1">
      <c r="A8" s="6">
        <v>1993</v>
      </c>
      <c r="B8" s="28">
        <v>36.577367242256614</v>
      </c>
      <c r="C8" s="28">
        <v>33.893982777385304</v>
      </c>
      <c r="D8" s="28">
        <v>62.634083188388864</v>
      </c>
      <c r="E8" s="28">
        <v>65.479994791617187</v>
      </c>
      <c r="F8" s="28">
        <v>0.78854956935877174</v>
      </c>
      <c r="G8" s="28">
        <v>0.62602243100028243</v>
      </c>
      <c r="S8" s="551"/>
    </row>
    <row r="9" spans="1:19" ht="12.75" customHeight="1">
      <c r="A9" s="6">
        <v>1994</v>
      </c>
      <c r="B9" s="28">
        <v>41.523329892875985</v>
      </c>
      <c r="C9" s="28">
        <v>41.864657493502186</v>
      </c>
      <c r="D9" s="28">
        <v>57.920027829027234</v>
      </c>
      <c r="E9" s="28">
        <v>57.556795254561798</v>
      </c>
      <c r="F9" s="28">
        <v>0.55664227809777078</v>
      </c>
      <c r="G9" s="28">
        <v>0.57854725193986056</v>
      </c>
      <c r="S9" s="551"/>
    </row>
    <row r="10" spans="1:19" ht="12.75" customHeight="1">
      <c r="A10" s="6">
        <v>1995</v>
      </c>
      <c r="B10" s="28">
        <v>41.397106687406279</v>
      </c>
      <c r="C10" s="28">
        <v>42.784871631900955</v>
      </c>
      <c r="D10" s="28">
        <v>57.257137594860609</v>
      </c>
      <c r="E10" s="28">
        <v>56.530089806468787</v>
      </c>
      <c r="F10" s="28">
        <v>1.3457557177390806</v>
      </c>
      <c r="G10" s="28">
        <v>0.6850385616297836</v>
      </c>
      <c r="S10" s="551"/>
    </row>
    <row r="11" spans="1:19" ht="12.75" customHeight="1">
      <c r="A11" s="6">
        <v>1996</v>
      </c>
      <c r="B11" s="28">
        <v>39.109615483013755</v>
      </c>
      <c r="C11" s="28">
        <v>39.850754591781168</v>
      </c>
      <c r="D11" s="28">
        <v>59.084395339784393</v>
      </c>
      <c r="E11" s="28">
        <v>59.110967696366977</v>
      </c>
      <c r="F11" s="28">
        <v>1.8059891772051262</v>
      </c>
      <c r="G11" s="28">
        <v>1.0382777118424078</v>
      </c>
      <c r="S11" s="551"/>
    </row>
    <row r="12" spans="1:19" ht="12.75" customHeight="1">
      <c r="A12" s="6">
        <v>1997</v>
      </c>
      <c r="B12" s="28">
        <v>40.169072658230156</v>
      </c>
      <c r="C12" s="28">
        <v>38.294946277058962</v>
      </c>
      <c r="D12" s="28">
        <v>59.242852425284497</v>
      </c>
      <c r="E12" s="28">
        <v>61.135335338471833</v>
      </c>
      <c r="F12" s="28">
        <v>0.58807491648046106</v>
      </c>
      <c r="G12" s="28">
        <v>0.56971838447214107</v>
      </c>
      <c r="S12" s="551"/>
    </row>
    <row r="13" spans="1:19" ht="12.75" customHeight="1">
      <c r="A13" s="6">
        <v>1998</v>
      </c>
      <c r="B13" s="28">
        <v>40.25163795711962</v>
      </c>
      <c r="C13" s="28">
        <v>39.156074965127921</v>
      </c>
      <c r="D13" s="28">
        <v>58.152982813181652</v>
      </c>
      <c r="E13" s="28">
        <v>59.587302498462655</v>
      </c>
      <c r="F13" s="28">
        <v>1.5953792296993623</v>
      </c>
      <c r="G13" s="28">
        <v>1.2566225364066526</v>
      </c>
      <c r="S13" s="551"/>
    </row>
    <row r="14" spans="1:19" ht="12.75" customHeight="1">
      <c r="A14" s="6">
        <v>1999</v>
      </c>
      <c r="B14" s="28">
        <v>41.108282654546088</v>
      </c>
      <c r="C14" s="28">
        <v>41.642271278590066</v>
      </c>
      <c r="D14" s="28">
        <v>58.424583449472642</v>
      </c>
      <c r="E14" s="28">
        <v>58.001873776294708</v>
      </c>
      <c r="F14" s="28">
        <v>0.46713389598385086</v>
      </c>
      <c r="G14" s="28">
        <v>0.35585494511400007</v>
      </c>
      <c r="S14" s="551"/>
    </row>
    <row r="15" spans="1:19" ht="12.75" customHeight="1">
      <c r="A15" s="6">
        <v>2000</v>
      </c>
      <c r="B15" s="28">
        <v>37.925995756774675</v>
      </c>
      <c r="C15" s="28">
        <v>37.9</v>
      </c>
      <c r="D15" s="28">
        <v>61.203183500512239</v>
      </c>
      <c r="E15" s="28">
        <v>61.773332543188261</v>
      </c>
      <c r="F15" s="28">
        <v>0.87082074271388787</v>
      </c>
      <c r="G15" s="28">
        <v>0.29432821065266557</v>
      </c>
      <c r="S15" s="551"/>
    </row>
    <row r="16" spans="1:19" ht="12.75" customHeight="1">
      <c r="A16" s="6">
        <v>2001</v>
      </c>
      <c r="B16" s="28">
        <v>35.14370508724474</v>
      </c>
      <c r="C16" s="28">
        <v>37</v>
      </c>
      <c r="D16" s="28">
        <v>64.195557786395284</v>
      </c>
      <c r="E16" s="28">
        <v>62.378649461655321</v>
      </c>
      <c r="F16" s="28">
        <v>0.66073712636022197</v>
      </c>
      <c r="G16" s="28">
        <v>0.63877730497971941</v>
      </c>
      <c r="S16" s="551"/>
    </row>
    <row r="17" spans="1:19" ht="12.75" customHeight="1">
      <c r="A17" s="6">
        <v>2002</v>
      </c>
      <c r="B17" s="28">
        <v>27.698244453143879</v>
      </c>
      <c r="C17" s="28">
        <v>31.8</v>
      </c>
      <c r="D17" s="28">
        <v>71.617812830060757</v>
      </c>
      <c r="E17" s="28">
        <v>67.768621563156316</v>
      </c>
      <c r="F17" s="28">
        <v>0.68394271679758112</v>
      </c>
      <c r="G17" s="28">
        <v>0.41633763119749034</v>
      </c>
      <c r="S17" s="551"/>
    </row>
    <row r="18" spans="1:19" ht="12.75" customHeight="1">
      <c r="A18" s="6">
        <v>2003</v>
      </c>
      <c r="B18" s="28">
        <v>23.961754982373755</v>
      </c>
      <c r="C18" s="28">
        <v>28.1</v>
      </c>
      <c r="D18" s="28">
        <v>75.47817591973191</v>
      </c>
      <c r="E18" s="28">
        <v>71.372635714557916</v>
      </c>
      <c r="F18" s="28">
        <v>0.56006909789363701</v>
      </c>
      <c r="G18" s="28">
        <v>0.52274219113091125</v>
      </c>
      <c r="S18" s="551"/>
    </row>
    <row r="19" spans="1:19" ht="12.75" customHeight="1">
      <c r="A19" s="6">
        <v>2004</v>
      </c>
      <c r="B19" s="28">
        <v>23.140641381284592</v>
      </c>
      <c r="C19" s="28">
        <v>25.5</v>
      </c>
      <c r="D19" s="28">
        <v>76.373466130043184</v>
      </c>
      <c r="E19" s="28">
        <v>74.339051081366733</v>
      </c>
      <c r="F19" s="28">
        <v>0.48589248867268486</v>
      </c>
      <c r="G19" s="28">
        <v>0.16788166978316701</v>
      </c>
      <c r="S19" s="551"/>
    </row>
    <row r="20" spans="1:19" ht="12.75" customHeight="1">
      <c r="A20" s="6">
        <v>2005</v>
      </c>
      <c r="B20" s="28">
        <v>20.091997448909339</v>
      </c>
      <c r="C20" s="28">
        <v>20.9</v>
      </c>
      <c r="D20" s="28">
        <v>79.284794459252922</v>
      </c>
      <c r="E20" s="28">
        <v>78.526350617376877</v>
      </c>
      <c r="F20" s="28">
        <v>0.62320809183811954</v>
      </c>
      <c r="G20" s="28">
        <v>0.57515351978875551</v>
      </c>
      <c r="S20" s="551"/>
    </row>
    <row r="21" spans="1:19" ht="12.75" customHeight="1">
      <c r="A21" s="6">
        <v>2006</v>
      </c>
      <c r="B21" s="28">
        <v>16.93443805774584</v>
      </c>
      <c r="C21" s="28">
        <v>19.100000000000001</v>
      </c>
      <c r="D21" s="28">
        <v>82.200134323315808</v>
      </c>
      <c r="E21" s="28">
        <v>80.660868024299631</v>
      </c>
      <c r="F21" s="28">
        <v>0.86542761893868525</v>
      </c>
      <c r="G21" s="28">
        <v>0.2420633437772397</v>
      </c>
      <c r="S21" s="551"/>
    </row>
    <row r="22" spans="1:19" ht="12.75" customHeight="1">
      <c r="A22" s="6">
        <v>2007</v>
      </c>
      <c r="B22" s="28">
        <v>12.485491553815345</v>
      </c>
      <c r="C22" s="28">
        <v>14.5</v>
      </c>
      <c r="D22" s="28">
        <v>74.049282464597752</v>
      </c>
      <c r="E22" s="28">
        <v>72.626649988371327</v>
      </c>
      <c r="F22" s="28">
        <v>13.465225981588761</v>
      </c>
      <c r="G22" s="28">
        <v>12.883961113107761</v>
      </c>
      <c r="S22" s="551"/>
    </row>
    <row r="23" spans="1:19" ht="12.75" customHeight="1">
      <c r="A23" s="6">
        <v>2008</v>
      </c>
      <c r="B23" s="28">
        <v>11.67673705518596</v>
      </c>
      <c r="C23" s="28">
        <v>14.3</v>
      </c>
      <c r="D23" s="28">
        <v>74.372164981942007</v>
      </c>
      <c r="E23" s="28">
        <v>72.504887333429096</v>
      </c>
      <c r="F23" s="28">
        <v>13.951097962871001</v>
      </c>
      <c r="G23" s="28">
        <v>13.165517976595101</v>
      </c>
      <c r="S23" s="551"/>
    </row>
    <row r="24" spans="1:19" ht="12.75" customHeight="1">
      <c r="A24" s="6">
        <v>2009</v>
      </c>
      <c r="B24" s="28">
        <v>11.630850825576562</v>
      </c>
      <c r="C24" s="28">
        <v>12.6</v>
      </c>
      <c r="D24" s="28">
        <v>73.28764287759158</v>
      </c>
      <c r="E24" s="28">
        <v>73.569155379482368</v>
      </c>
      <c r="F24" s="28">
        <v>15.081506296829186</v>
      </c>
      <c r="G24" s="28">
        <v>13.874819681071223</v>
      </c>
      <c r="S24" s="551"/>
    </row>
    <row r="25" spans="1:19" ht="12.75" customHeight="1">
      <c r="A25" s="6">
        <v>2010</v>
      </c>
      <c r="B25" s="28">
        <v>11.959170300835584</v>
      </c>
      <c r="C25" s="28">
        <v>12.8</v>
      </c>
      <c r="D25" s="28">
        <v>73.370387031012115</v>
      </c>
      <c r="E25" s="28">
        <v>76.664386660391884</v>
      </c>
      <c r="F25" s="28">
        <v>14.670442668151981</v>
      </c>
      <c r="G25" s="28">
        <v>10.511796020770834</v>
      </c>
      <c r="S25" s="551"/>
    </row>
    <row r="26" spans="1:19" ht="12.75" customHeight="1">
      <c r="A26" s="6">
        <v>2011</v>
      </c>
      <c r="B26" s="28">
        <v>10.110515079523127</v>
      </c>
      <c r="C26" s="28">
        <v>11.4</v>
      </c>
      <c r="D26" s="28">
        <v>78.275542940172215</v>
      </c>
      <c r="E26" s="28">
        <v>77.367446392506054</v>
      </c>
      <c r="F26" s="28">
        <v>11.613941980302849</v>
      </c>
      <c r="G26" s="28">
        <v>11.254569150098623</v>
      </c>
      <c r="S26" s="551"/>
    </row>
    <row r="27" spans="1:19" ht="12.75" customHeight="1">
      <c r="A27" s="6" t="s">
        <v>92</v>
      </c>
      <c r="B27" s="28">
        <v>7.78959064885853</v>
      </c>
      <c r="C27" s="28">
        <v>9</v>
      </c>
      <c r="D27" s="28">
        <v>77.968909236709464</v>
      </c>
      <c r="E27" s="28">
        <v>79.871648520251071</v>
      </c>
      <c r="F27" s="28">
        <v>14.241500114431524</v>
      </c>
      <c r="G27" s="28">
        <v>11.130443116881327</v>
      </c>
      <c r="S27" s="551"/>
    </row>
    <row r="28" spans="1:19" ht="12.75" customHeight="1">
      <c r="A28" s="6" t="s">
        <v>93</v>
      </c>
      <c r="B28" s="28">
        <v>6.8746244466698565</v>
      </c>
      <c r="C28" s="28">
        <v>8.5159565268161277</v>
      </c>
      <c r="D28" s="28">
        <v>69.0280449618283</v>
      </c>
      <c r="E28" s="28">
        <v>71.265940283574665</v>
      </c>
      <c r="F28" s="28">
        <v>24.097330591501574</v>
      </c>
      <c r="G28" s="28">
        <v>20.218103189607476</v>
      </c>
      <c r="S28" s="551"/>
    </row>
    <row r="29" spans="1:19" ht="12.75" customHeight="1">
      <c r="A29" s="6">
        <v>2013</v>
      </c>
      <c r="B29" s="28">
        <v>5.8099709518960099</v>
      </c>
      <c r="C29" s="28">
        <v>6.3320554275648977</v>
      </c>
      <c r="D29" s="28">
        <v>86.283390659889236</v>
      </c>
      <c r="E29" s="28">
        <v>88.094562882794179</v>
      </c>
      <c r="F29" s="28">
        <v>7.9066383882158586</v>
      </c>
      <c r="G29" s="28">
        <v>5.5733816896421029</v>
      </c>
      <c r="S29" s="551"/>
    </row>
    <row r="30" spans="1:19" ht="12.75" customHeight="1">
      <c r="A30" s="6">
        <v>2014</v>
      </c>
      <c r="B30" s="28">
        <v>5.7224489091042248</v>
      </c>
      <c r="C30" s="28">
        <v>6.3124379343277273</v>
      </c>
      <c r="D30" s="28">
        <v>88.63983780375338</v>
      </c>
      <c r="E30" s="28">
        <v>90.695380077267728</v>
      </c>
      <c r="F30" s="550">
        <v>5.6377132871468412</v>
      </c>
      <c r="G30" s="550">
        <v>2.9921819884046856</v>
      </c>
      <c r="S30" s="551"/>
    </row>
    <row r="31" spans="1:19" ht="12.75" customHeight="1">
      <c r="A31" s="6">
        <v>2015</v>
      </c>
      <c r="B31" s="28">
        <v>5.4192999999999998</v>
      </c>
      <c r="C31" s="28">
        <v>5.4770009999999996</v>
      </c>
      <c r="D31" s="28">
        <v>88.219168999999994</v>
      </c>
      <c r="E31" s="28">
        <v>90.415514000000002</v>
      </c>
      <c r="F31" s="550">
        <v>6.3615310000000003</v>
      </c>
      <c r="G31" s="550">
        <v>4.1074859999999997</v>
      </c>
      <c r="S31" s="551"/>
    </row>
    <row r="32" spans="1:19" ht="12.75" customHeight="1">
      <c r="A32" s="6">
        <v>2016</v>
      </c>
      <c r="B32" s="552">
        <v>5.3178593377935099</v>
      </c>
      <c r="C32" s="552">
        <v>5.1418058443630894</v>
      </c>
      <c r="D32" s="552">
        <v>89.722159944071194</v>
      </c>
      <c r="E32" s="552">
        <v>91.144073350032301</v>
      </c>
      <c r="F32" s="553">
        <v>4.9599807181353199</v>
      </c>
      <c r="G32" s="553">
        <v>3.71412080560459</v>
      </c>
      <c r="S32" s="551"/>
    </row>
    <row r="33" spans="1:19" ht="6" customHeight="1">
      <c r="A33" s="203"/>
      <c r="B33" s="539"/>
      <c r="C33" s="539"/>
      <c r="D33" s="539"/>
      <c r="E33" s="539"/>
      <c r="F33" s="539"/>
      <c r="G33" s="539"/>
      <c r="S33" s="551"/>
    </row>
    <row r="34" spans="1:19" ht="56.25" customHeight="1">
      <c r="A34" s="806" t="s">
        <v>284</v>
      </c>
      <c r="B34" s="791"/>
      <c r="C34" s="791"/>
      <c r="D34" s="791"/>
      <c r="E34" s="791"/>
      <c r="F34" s="791"/>
      <c r="G34" s="791"/>
    </row>
    <row r="35" spans="1:19" s="42" customFormat="1" ht="6" customHeight="1">
      <c r="A35" s="106"/>
      <c r="B35" s="84"/>
      <c r="C35" s="84"/>
      <c r="D35" s="84"/>
      <c r="E35" s="84"/>
      <c r="F35" s="84"/>
      <c r="G35" s="84"/>
      <c r="H35" s="84"/>
      <c r="I35" s="84"/>
      <c r="J35" s="84"/>
      <c r="K35" s="107"/>
    </row>
    <row r="36" spans="1:19" s="42" customFormat="1" ht="12.75" customHeight="1">
      <c r="A36" s="776" t="s">
        <v>200</v>
      </c>
      <c r="B36" s="776"/>
      <c r="C36" s="776"/>
      <c r="D36" s="776"/>
      <c r="E36" s="776"/>
      <c r="F36" s="801"/>
      <c r="G36" s="801"/>
      <c r="H36" s="4"/>
      <c r="I36" s="4"/>
      <c r="J36" s="4"/>
      <c r="K36" s="4"/>
      <c r="L36" s="4"/>
    </row>
    <row r="37" spans="1:19" ht="14.25">
      <c r="A37" s="187"/>
      <c r="B37" s="187"/>
      <c r="C37" s="187"/>
      <c r="D37" s="187"/>
      <c r="E37" s="187"/>
      <c r="F37" s="187"/>
      <c r="G37" s="187"/>
    </row>
    <row r="38" spans="1:19" ht="15">
      <c r="A38" s="42"/>
    </row>
    <row r="39" spans="1:19" ht="15">
      <c r="A39" s="42"/>
    </row>
  </sheetData>
  <mergeCells count="7">
    <mergeCell ref="K1:M1"/>
    <mergeCell ref="A36:G36"/>
    <mergeCell ref="A2:G2"/>
    <mergeCell ref="B3:C3"/>
    <mergeCell ref="D3:E3"/>
    <mergeCell ref="F3:G3"/>
    <mergeCell ref="A34:G34"/>
  </mergeCells>
  <phoneticPr fontId="3" type="noConversion"/>
  <hyperlinks>
    <hyperlink ref="K1:M1" location="Tabellförteckning!A1" display="Tabellförteckning!A1"/>
  </hyperlinks>
  <pageMargins left="0.70866141732283472" right="0.70866141732283472" top="0.74803149606299213" bottom="0.74803149606299213" header="0.31496062992125984" footer="0.31496062992125984"/>
  <pageSetup paperSize="9" orientation="portrait"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W22"/>
  <sheetViews>
    <sheetView workbookViewId="0">
      <pane ySplit="4" topLeftCell="A5" activePane="bottomLeft" state="frozen"/>
      <selection activeCell="U52" sqref="U52"/>
      <selection pane="bottomLeft" activeCell="C24" sqref="C24"/>
    </sheetView>
  </sheetViews>
  <sheetFormatPr defaultColWidth="9.140625" defaultRowHeight="14.25"/>
  <cols>
    <col min="1" max="1" width="6.7109375" style="94" customWidth="1"/>
    <col min="2" max="21" width="5.7109375" style="94" customWidth="1"/>
    <col min="22" max="26" width="8.7109375" style="94" customWidth="1"/>
    <col min="27" max="16384" width="9.140625" style="94"/>
  </cols>
  <sheetData>
    <row r="1" spans="1:23" ht="30" customHeight="1">
      <c r="A1" s="142"/>
      <c r="B1" s="142"/>
      <c r="C1" s="142"/>
      <c r="D1" s="674"/>
      <c r="E1" s="674"/>
      <c r="F1" s="674"/>
      <c r="G1" s="674"/>
      <c r="H1" s="674"/>
      <c r="I1" s="674"/>
      <c r="J1" s="674"/>
      <c r="K1" s="774" t="s">
        <v>354</v>
      </c>
      <c r="L1" s="775"/>
      <c r="M1" s="775"/>
      <c r="N1" s="817"/>
    </row>
    <row r="2" spans="1:23" s="168" customFormat="1" ht="30" customHeight="1">
      <c r="A2" s="784" t="s">
        <v>507</v>
      </c>
      <c r="B2" s="784"/>
      <c r="C2" s="784"/>
      <c r="D2" s="784"/>
      <c r="E2" s="784"/>
      <c r="F2" s="784"/>
      <c r="G2" s="784"/>
      <c r="H2" s="784"/>
      <c r="I2" s="784"/>
      <c r="J2" s="784"/>
      <c r="K2" s="784"/>
      <c r="L2" s="784"/>
      <c r="M2" s="784"/>
      <c r="N2" s="784"/>
      <c r="O2" s="784"/>
      <c r="P2" s="784"/>
      <c r="Q2" s="784"/>
      <c r="R2" s="784"/>
      <c r="S2" s="784"/>
      <c r="T2" s="784"/>
      <c r="U2" s="784"/>
    </row>
    <row r="3" spans="1:23" ht="42.95" customHeight="1">
      <c r="A3" s="675"/>
      <c r="B3" s="781" t="s">
        <v>10</v>
      </c>
      <c r="C3" s="825"/>
      <c r="D3" s="779" t="s">
        <v>5</v>
      </c>
      <c r="E3" s="779"/>
      <c r="F3" s="779" t="s">
        <v>165</v>
      </c>
      <c r="G3" s="779"/>
      <c r="H3" s="779" t="s">
        <v>59</v>
      </c>
      <c r="I3" s="779"/>
      <c r="J3" s="779" t="s">
        <v>60</v>
      </c>
      <c r="K3" s="779"/>
      <c r="L3" s="779" t="s">
        <v>61</v>
      </c>
      <c r="M3" s="779"/>
      <c r="N3" s="779" t="s">
        <v>144</v>
      </c>
      <c r="O3" s="835"/>
      <c r="P3" s="779" t="s">
        <v>201</v>
      </c>
      <c r="Q3" s="779"/>
      <c r="R3" s="779" t="s">
        <v>12</v>
      </c>
      <c r="S3" s="779"/>
      <c r="T3" s="779" t="s">
        <v>36</v>
      </c>
      <c r="U3" s="779"/>
    </row>
    <row r="4" spans="1:23" ht="15" customHeight="1">
      <c r="A4" s="675" t="s">
        <v>40</v>
      </c>
      <c r="B4" s="668" t="s">
        <v>29</v>
      </c>
      <c r="C4" s="668" t="s">
        <v>30</v>
      </c>
      <c r="D4" s="668" t="s">
        <v>29</v>
      </c>
      <c r="E4" s="668" t="s">
        <v>30</v>
      </c>
      <c r="F4" s="668" t="s">
        <v>29</v>
      </c>
      <c r="G4" s="668" t="s">
        <v>30</v>
      </c>
      <c r="H4" s="668" t="s">
        <v>29</v>
      </c>
      <c r="I4" s="668" t="s">
        <v>30</v>
      </c>
      <c r="J4" s="668" t="s">
        <v>29</v>
      </c>
      <c r="K4" s="668" t="s">
        <v>30</v>
      </c>
      <c r="L4" s="668" t="s">
        <v>29</v>
      </c>
      <c r="M4" s="668" t="s">
        <v>30</v>
      </c>
      <c r="N4" s="668" t="s">
        <v>29</v>
      </c>
      <c r="O4" s="668" t="s">
        <v>30</v>
      </c>
      <c r="P4" s="668" t="s">
        <v>29</v>
      </c>
      <c r="Q4" s="668" t="s">
        <v>30</v>
      </c>
      <c r="R4" s="668" t="s">
        <v>29</v>
      </c>
      <c r="S4" s="668" t="s">
        <v>30</v>
      </c>
      <c r="T4" s="668" t="s">
        <v>29</v>
      </c>
      <c r="U4" s="668" t="s">
        <v>30</v>
      </c>
    </row>
    <row r="5" spans="1:23" ht="6" customHeight="1">
      <c r="A5" s="297"/>
      <c r="B5" s="395"/>
      <c r="C5" s="395"/>
      <c r="D5" s="325"/>
      <c r="E5" s="325"/>
      <c r="F5" s="325"/>
      <c r="G5" s="325"/>
      <c r="H5" s="325"/>
      <c r="I5" s="325"/>
      <c r="J5" s="325"/>
      <c r="K5" s="325"/>
      <c r="L5" s="325"/>
      <c r="M5" s="325"/>
      <c r="N5" s="324"/>
      <c r="O5" s="324"/>
      <c r="P5" s="324"/>
      <c r="Q5" s="324"/>
      <c r="R5" s="325"/>
      <c r="S5" s="325"/>
      <c r="T5" s="325"/>
      <c r="U5" s="325"/>
    </row>
    <row r="6" spans="1:23" ht="12.75" customHeight="1">
      <c r="A6" s="675">
        <v>2007</v>
      </c>
      <c r="B6" s="65">
        <v>354</v>
      </c>
      <c r="C6" s="65">
        <v>302</v>
      </c>
      <c r="D6" s="28">
        <v>2.6625138571628315</v>
      </c>
      <c r="E6" s="28">
        <v>3.7481945666327552</v>
      </c>
      <c r="F6" s="28">
        <v>65.907575152450676</v>
      </c>
      <c r="G6" s="28">
        <v>60.797145554452491</v>
      </c>
      <c r="H6" s="28">
        <v>27.66700459614297</v>
      </c>
      <c r="I6" s="28">
        <v>39.240258675288771</v>
      </c>
      <c r="J6" s="28">
        <v>0.74480384007373479</v>
      </c>
      <c r="K6" s="28">
        <v>0.25461540013506934</v>
      </c>
      <c r="L6" s="28">
        <v>19.153147244948801</v>
      </c>
      <c r="M6" s="28">
        <v>15.293749231767265</v>
      </c>
      <c r="N6" s="35" t="s">
        <v>38</v>
      </c>
      <c r="O6" s="35" t="s">
        <v>38</v>
      </c>
      <c r="P6" s="35" t="s">
        <v>38</v>
      </c>
      <c r="Q6" s="35" t="s">
        <v>38</v>
      </c>
      <c r="R6" s="28">
        <v>12.608055210271099</v>
      </c>
      <c r="S6" s="28">
        <v>11.7</v>
      </c>
      <c r="T6" s="28">
        <v>2.8780578260124705</v>
      </c>
      <c r="U6" s="28">
        <v>2.725486681144258</v>
      </c>
    </row>
    <row r="7" spans="1:23" ht="12.75" customHeight="1">
      <c r="A7" s="675">
        <v>2008</v>
      </c>
      <c r="B7" s="65">
        <v>319</v>
      </c>
      <c r="C7" s="65">
        <v>293</v>
      </c>
      <c r="D7" s="28">
        <v>1.7809365234975689</v>
      </c>
      <c r="E7" s="28">
        <v>4.2950219186784757</v>
      </c>
      <c r="F7" s="28">
        <v>64.686289425407523</v>
      </c>
      <c r="G7" s="28">
        <v>65.946802325569507</v>
      </c>
      <c r="H7" s="28">
        <v>28.35550445302658</v>
      </c>
      <c r="I7" s="28">
        <v>36.237766233695972</v>
      </c>
      <c r="J7" s="28">
        <v>2.0511297516739866</v>
      </c>
      <c r="K7" s="28">
        <v>1.6985721109926022</v>
      </c>
      <c r="L7" s="28">
        <v>23.447162305609705</v>
      </c>
      <c r="M7" s="28">
        <v>15.087765006452445</v>
      </c>
      <c r="N7" s="35" t="s">
        <v>38</v>
      </c>
      <c r="O7" s="35" t="s">
        <v>38</v>
      </c>
      <c r="P7" s="35" t="s">
        <v>38</v>
      </c>
      <c r="Q7" s="35" t="s">
        <v>38</v>
      </c>
      <c r="R7" s="28">
        <v>9.3942513586366321</v>
      </c>
      <c r="S7" s="28">
        <v>8.5</v>
      </c>
      <c r="T7" s="28">
        <v>2.6964861583116635</v>
      </c>
      <c r="U7" s="28">
        <v>2.8148542667239744</v>
      </c>
    </row>
    <row r="8" spans="1:23" ht="12.75" customHeight="1">
      <c r="A8" s="675">
        <v>2009</v>
      </c>
      <c r="B8" s="65">
        <v>349</v>
      </c>
      <c r="C8" s="65">
        <v>328</v>
      </c>
      <c r="D8" s="28">
        <v>2.6445006082507394</v>
      </c>
      <c r="E8" s="28">
        <v>2.5158458809831026</v>
      </c>
      <c r="F8" s="28">
        <v>65.283205383585241</v>
      </c>
      <c r="G8" s="28">
        <v>69.770642758529661</v>
      </c>
      <c r="H8" s="28">
        <v>25.160693189354234</v>
      </c>
      <c r="I8" s="28">
        <v>38.104899507837025</v>
      </c>
      <c r="J8" s="28">
        <v>2.4848741444112661</v>
      </c>
      <c r="K8" s="28">
        <v>2.0871620109762974</v>
      </c>
      <c r="L8" s="28">
        <v>18.286937460725579</v>
      </c>
      <c r="M8" s="28">
        <v>18.246994824123188</v>
      </c>
      <c r="N8" s="35" t="s">
        <v>38</v>
      </c>
      <c r="O8" s="35" t="s">
        <v>38</v>
      </c>
      <c r="P8" s="35" t="s">
        <v>38</v>
      </c>
      <c r="Q8" s="35" t="s">
        <v>38</v>
      </c>
      <c r="R8" s="28">
        <v>15.297295568228378</v>
      </c>
      <c r="S8" s="28">
        <v>10.5</v>
      </c>
      <c r="T8" s="28">
        <v>3.2870595216639771</v>
      </c>
      <c r="U8" s="28">
        <v>1.2692222610823098</v>
      </c>
    </row>
    <row r="9" spans="1:23" ht="12.75" customHeight="1">
      <c r="A9" s="675">
        <v>2010</v>
      </c>
      <c r="B9" s="65">
        <v>434</v>
      </c>
      <c r="C9" s="65">
        <v>291</v>
      </c>
      <c r="D9" s="28">
        <v>3.3050517156295318</v>
      </c>
      <c r="E9" s="28">
        <v>2.0963598073309977</v>
      </c>
      <c r="F9" s="28">
        <v>66.642564472969767</v>
      </c>
      <c r="G9" s="28">
        <v>71.148600274881616</v>
      </c>
      <c r="H9" s="28">
        <v>26.444432482266173</v>
      </c>
      <c r="I9" s="28">
        <v>31.769387431739858</v>
      </c>
      <c r="J9" s="28">
        <v>1.3379068956188649</v>
      </c>
      <c r="K9" s="28">
        <v>0.30388405236978111</v>
      </c>
      <c r="L9" s="28">
        <v>14.593377575089313</v>
      </c>
      <c r="M9" s="28">
        <v>17.799294146297001</v>
      </c>
      <c r="N9" s="35" t="s">
        <v>38</v>
      </c>
      <c r="O9" s="35" t="s">
        <v>38</v>
      </c>
      <c r="P9" s="35" t="s">
        <v>38</v>
      </c>
      <c r="Q9" s="35" t="s">
        <v>38</v>
      </c>
      <c r="R9" s="28">
        <v>12.413491295513696</v>
      </c>
      <c r="S9" s="28">
        <v>11.9</v>
      </c>
      <c r="T9" s="28">
        <v>3.2294042957726381</v>
      </c>
      <c r="U9" s="28">
        <v>2.9014585364535121</v>
      </c>
    </row>
    <row r="10" spans="1:23" ht="12.75" customHeight="1">
      <c r="A10" s="675">
        <v>2011</v>
      </c>
      <c r="B10" s="65">
        <v>364</v>
      </c>
      <c r="C10" s="65">
        <v>261</v>
      </c>
      <c r="D10" s="28">
        <v>3.2719285024021736</v>
      </c>
      <c r="E10" s="28">
        <v>3.847599613796906</v>
      </c>
      <c r="F10" s="28">
        <v>64.994069155131228</v>
      </c>
      <c r="G10" s="28">
        <v>67.281316907493931</v>
      </c>
      <c r="H10" s="28">
        <v>24.99658367400901</v>
      </c>
      <c r="I10" s="28">
        <v>27.621504739650732</v>
      </c>
      <c r="J10" s="28">
        <v>1.4063304917500918</v>
      </c>
      <c r="K10" s="28" t="s">
        <v>121</v>
      </c>
      <c r="L10" s="28">
        <v>23.51829091239631</v>
      </c>
      <c r="M10" s="28">
        <v>14.976790611842979</v>
      </c>
      <c r="N10" s="35" t="s">
        <v>38</v>
      </c>
      <c r="O10" s="35" t="s">
        <v>38</v>
      </c>
      <c r="P10" s="35" t="s">
        <v>38</v>
      </c>
      <c r="Q10" s="35" t="s">
        <v>38</v>
      </c>
      <c r="R10" s="28">
        <v>10.652002400995467</v>
      </c>
      <c r="S10" s="28">
        <v>9.6999999999999993</v>
      </c>
      <c r="T10" s="28">
        <v>2.3810859118571805</v>
      </c>
      <c r="U10" s="28">
        <v>5.6577099969507314</v>
      </c>
    </row>
    <row r="11" spans="1:23" ht="12.75" customHeight="1">
      <c r="A11" s="675" t="s">
        <v>92</v>
      </c>
      <c r="B11" s="65">
        <v>334</v>
      </c>
      <c r="C11" s="65">
        <v>252</v>
      </c>
      <c r="D11" s="28">
        <v>2.177875142775243</v>
      </c>
      <c r="E11" s="28">
        <v>3.2083937551719877</v>
      </c>
      <c r="F11" s="28">
        <v>66.797684855479801</v>
      </c>
      <c r="G11" s="28">
        <v>75.82673023593749</v>
      </c>
      <c r="H11" s="28">
        <v>24.722428009362982</v>
      </c>
      <c r="I11" s="28">
        <v>32.464556717571391</v>
      </c>
      <c r="J11" s="28">
        <v>1.6893633541056479</v>
      </c>
      <c r="K11" s="28">
        <v>0.68628601473563855</v>
      </c>
      <c r="L11" s="28">
        <v>17.28199830717908</v>
      </c>
      <c r="M11" s="28">
        <v>15.321438657832905</v>
      </c>
      <c r="N11" s="35" t="s">
        <v>38</v>
      </c>
      <c r="O11" s="35" t="s">
        <v>38</v>
      </c>
      <c r="P11" s="35" t="s">
        <v>38</v>
      </c>
      <c r="Q11" s="35" t="s">
        <v>38</v>
      </c>
      <c r="R11" s="28">
        <v>14.949084639858794</v>
      </c>
      <c r="S11" s="28">
        <v>7.9</v>
      </c>
      <c r="T11" s="28">
        <v>2.3621697184382833</v>
      </c>
      <c r="U11" s="28">
        <v>1.5195127344049062</v>
      </c>
    </row>
    <row r="12" spans="1:23" ht="12.75" customHeight="1">
      <c r="A12" s="675" t="s">
        <v>93</v>
      </c>
      <c r="B12" s="65">
        <v>350</v>
      </c>
      <c r="C12" s="65">
        <v>281</v>
      </c>
      <c r="D12" s="28">
        <v>2.7031648097474537</v>
      </c>
      <c r="E12" s="28">
        <v>3.7772307220246422</v>
      </c>
      <c r="F12" s="28">
        <v>55.719460107230809</v>
      </c>
      <c r="G12" s="28">
        <v>67.487202376458896</v>
      </c>
      <c r="H12" s="28">
        <v>28.210944478795508</v>
      </c>
      <c r="I12" s="28">
        <v>32.861239924504297</v>
      </c>
      <c r="J12" s="28">
        <v>2.9654599963910111</v>
      </c>
      <c r="K12" s="28">
        <v>3.0270360060227302</v>
      </c>
      <c r="L12" s="35" t="s">
        <v>38</v>
      </c>
      <c r="M12" s="35" t="s">
        <v>38</v>
      </c>
      <c r="N12" s="35" t="s">
        <v>38</v>
      </c>
      <c r="O12" s="35" t="s">
        <v>38</v>
      </c>
      <c r="P12" s="28">
        <v>33.456726711508274</v>
      </c>
      <c r="Q12" s="28">
        <v>21.841080119527035</v>
      </c>
      <c r="R12" s="35" t="s">
        <v>38</v>
      </c>
      <c r="S12" s="35" t="s">
        <v>38</v>
      </c>
      <c r="T12" s="28">
        <v>2.9022028754409099</v>
      </c>
      <c r="U12" s="28">
        <v>2.918577700430562</v>
      </c>
    </row>
    <row r="13" spans="1:23" ht="12.75" customHeight="1">
      <c r="A13" s="675">
        <v>2013</v>
      </c>
      <c r="B13" s="65">
        <v>416</v>
      </c>
      <c r="C13" s="65">
        <v>312</v>
      </c>
      <c r="D13" s="28">
        <v>2.1596652262539546</v>
      </c>
      <c r="E13" s="28">
        <v>3.9645277539210966</v>
      </c>
      <c r="F13" s="28">
        <v>60.033001897424896</v>
      </c>
      <c r="G13" s="28">
        <v>72.685936177289918</v>
      </c>
      <c r="H13" s="28">
        <v>29.591117597494559</v>
      </c>
      <c r="I13" s="28">
        <v>33.702471344507273</v>
      </c>
      <c r="J13" s="28">
        <v>2.5375333894647163</v>
      </c>
      <c r="K13" s="28">
        <v>1.6392953490441748</v>
      </c>
      <c r="L13" s="35" t="s">
        <v>38</v>
      </c>
      <c r="M13" s="35" t="s">
        <v>38</v>
      </c>
      <c r="N13" s="28">
        <v>2.9876868240429912</v>
      </c>
      <c r="O13" s="28">
        <v>2.4585822642975486</v>
      </c>
      <c r="P13" s="28">
        <v>35.594002007600295</v>
      </c>
      <c r="Q13" s="28">
        <v>20.796011953235833</v>
      </c>
      <c r="R13" s="35" t="s">
        <v>38</v>
      </c>
      <c r="S13" s="35" t="s">
        <v>38</v>
      </c>
      <c r="T13" s="28">
        <v>2.261584734563773</v>
      </c>
      <c r="U13" s="28">
        <v>1.486276336022105</v>
      </c>
    </row>
    <row r="14" spans="1:23" ht="12.75" customHeight="1">
      <c r="A14" s="675">
        <v>2014</v>
      </c>
      <c r="B14" s="65">
        <v>368</v>
      </c>
      <c r="C14" s="65">
        <v>272</v>
      </c>
      <c r="D14" s="28">
        <v>3.3738265246475598</v>
      </c>
      <c r="E14" s="28">
        <v>2.4753167380618901</v>
      </c>
      <c r="F14" s="28">
        <v>58.073910856828199</v>
      </c>
      <c r="G14" s="28">
        <v>66.815322602229998</v>
      </c>
      <c r="H14" s="28">
        <v>25.973405364549802</v>
      </c>
      <c r="I14" s="28">
        <v>33.685324860248201</v>
      </c>
      <c r="J14" s="28">
        <v>2.97898735156818</v>
      </c>
      <c r="K14" s="28">
        <v>1.37703194056867</v>
      </c>
      <c r="L14" s="35" t="s">
        <v>38</v>
      </c>
      <c r="M14" s="35" t="s">
        <v>38</v>
      </c>
      <c r="N14" s="28">
        <v>3.2378788627866002</v>
      </c>
      <c r="O14" s="28">
        <v>0.82609508580075897</v>
      </c>
      <c r="P14" s="28">
        <v>39.246271079169503</v>
      </c>
      <c r="Q14" s="28">
        <v>23.299610828689701</v>
      </c>
      <c r="R14" s="35" t="s">
        <v>38</v>
      </c>
      <c r="S14" s="35" t="s">
        <v>38</v>
      </c>
      <c r="T14" s="28">
        <v>3.3867639223935999</v>
      </c>
      <c r="U14" s="28">
        <v>1.5962640925924501</v>
      </c>
    </row>
    <row r="15" spans="1:23" s="20" customFormat="1" ht="12.75" customHeight="1">
      <c r="A15" s="675">
        <v>2015</v>
      </c>
      <c r="B15" s="65">
        <v>349</v>
      </c>
      <c r="C15" s="65">
        <v>264</v>
      </c>
      <c r="D15" s="28">
        <v>2.21984845755938</v>
      </c>
      <c r="E15" s="28">
        <v>2.70600066560388</v>
      </c>
      <c r="F15" s="28">
        <v>58.828922774246998</v>
      </c>
      <c r="G15" s="28">
        <v>70.363850304487698</v>
      </c>
      <c r="H15" s="28">
        <v>25.233504788913098</v>
      </c>
      <c r="I15" s="28">
        <v>32.104363725244397</v>
      </c>
      <c r="J15" s="28">
        <v>1.75631526994225</v>
      </c>
      <c r="K15" s="28">
        <v>2.3010447930053699</v>
      </c>
      <c r="L15" s="35" t="s">
        <v>38</v>
      </c>
      <c r="M15" s="35" t="s">
        <v>38</v>
      </c>
      <c r="N15" s="28">
        <v>1.03471371160249</v>
      </c>
      <c r="O15" s="28">
        <v>0.89400470704602297</v>
      </c>
      <c r="P15" s="28">
        <v>36.473207355139202</v>
      </c>
      <c r="Q15" s="28">
        <v>26.199260899628801</v>
      </c>
      <c r="R15" s="35" t="s">
        <v>38</v>
      </c>
      <c r="S15" s="35" t="s">
        <v>38</v>
      </c>
      <c r="T15" s="28">
        <v>0.86772148757812595</v>
      </c>
      <c r="U15" s="28">
        <v>0.99190422132959699</v>
      </c>
      <c r="V15" s="465"/>
      <c r="W15" s="465"/>
    </row>
    <row r="16" spans="1:23" s="20" customFormat="1" ht="12.75" customHeight="1">
      <c r="A16" s="675">
        <v>2016</v>
      </c>
      <c r="B16" s="465">
        <v>389</v>
      </c>
      <c r="C16" s="465">
        <v>290</v>
      </c>
      <c r="D16" s="28">
        <v>2.859920781626891</v>
      </c>
      <c r="E16" s="28">
        <v>2.7303878175203447</v>
      </c>
      <c r="F16" s="28">
        <v>60.571475145612105</v>
      </c>
      <c r="G16" s="28">
        <v>73.244707089617847</v>
      </c>
      <c r="H16" s="28">
        <v>25.768627339579165</v>
      </c>
      <c r="I16" s="28">
        <v>29.547748741085307</v>
      </c>
      <c r="J16" s="28">
        <v>1.6497589514583479</v>
      </c>
      <c r="K16" s="28">
        <v>1.560889011630729</v>
      </c>
      <c r="L16" s="35" t="s">
        <v>38</v>
      </c>
      <c r="M16" s="35" t="s">
        <v>38</v>
      </c>
      <c r="N16" s="28">
        <v>2.4491217383253048</v>
      </c>
      <c r="O16" s="28">
        <v>0.41352396582697182</v>
      </c>
      <c r="P16" s="28">
        <v>35.977670367279778</v>
      </c>
      <c r="Q16" s="28">
        <v>23.360735746830265</v>
      </c>
      <c r="R16" s="35" t="s">
        <v>38</v>
      </c>
      <c r="S16" s="35" t="s">
        <v>38</v>
      </c>
      <c r="T16" s="28">
        <v>1.7646440969823252</v>
      </c>
      <c r="U16" s="28">
        <v>1.8115948267655515</v>
      </c>
      <c r="V16" s="465"/>
      <c r="W16" s="465"/>
    </row>
    <row r="17" spans="1:21" ht="6" customHeight="1">
      <c r="A17" s="700"/>
      <c r="B17" s="700"/>
      <c r="C17" s="700"/>
      <c r="D17" s="700"/>
      <c r="E17" s="700"/>
      <c r="F17" s="700"/>
      <c r="G17" s="700"/>
      <c r="H17" s="700"/>
      <c r="I17" s="700"/>
      <c r="J17" s="700"/>
      <c r="K17" s="700"/>
      <c r="L17" s="700"/>
      <c r="M17" s="700"/>
      <c r="N17" s="700"/>
      <c r="O17" s="700"/>
      <c r="P17" s="700"/>
      <c r="Q17" s="700"/>
      <c r="R17" s="700"/>
      <c r="S17" s="700"/>
      <c r="T17" s="700"/>
      <c r="U17" s="700"/>
    </row>
    <row r="18" spans="1:21" ht="12.75" customHeight="1">
      <c r="A18" s="777" t="s">
        <v>166</v>
      </c>
      <c r="B18" s="777"/>
      <c r="C18" s="777"/>
      <c r="D18" s="777"/>
      <c r="E18" s="777"/>
      <c r="F18" s="777"/>
      <c r="G18" s="777"/>
      <c r="H18" s="777"/>
      <c r="I18" s="777"/>
      <c r="J18" s="777"/>
      <c r="K18" s="873"/>
      <c r="L18" s="873"/>
      <c r="M18" s="873"/>
      <c r="N18" s="873"/>
      <c r="O18" s="873"/>
      <c r="P18" s="873"/>
      <c r="Q18" s="873"/>
      <c r="R18" s="873"/>
      <c r="S18" s="873"/>
      <c r="T18" s="873"/>
      <c r="U18" s="873"/>
    </row>
    <row r="19" spans="1:21" s="42" customFormat="1" ht="6" customHeight="1">
      <c r="A19" s="672" t="s">
        <v>40</v>
      </c>
      <c r="B19" s="670"/>
      <c r="C19" s="670"/>
      <c r="D19" s="670"/>
      <c r="E19" s="670"/>
      <c r="F19" s="670"/>
      <c r="G19" s="670"/>
      <c r="H19" s="670"/>
      <c r="I19" s="670"/>
      <c r="J19" s="670"/>
      <c r="K19" s="107"/>
    </row>
    <row r="20" spans="1:21" s="42" customFormat="1" ht="12.75" customHeight="1">
      <c r="A20" s="777" t="s">
        <v>200</v>
      </c>
      <c r="B20" s="777"/>
      <c r="C20" s="777"/>
      <c r="D20" s="777"/>
      <c r="E20" s="777"/>
      <c r="F20" s="777"/>
      <c r="G20" s="777"/>
      <c r="H20" s="777"/>
      <c r="I20" s="777"/>
      <c r="J20" s="777"/>
      <c r="K20" s="873"/>
      <c r="L20" s="873"/>
      <c r="M20" s="873"/>
      <c r="N20" s="873"/>
      <c r="O20" s="873"/>
      <c r="P20" s="873"/>
      <c r="Q20" s="873"/>
      <c r="R20" s="873"/>
      <c r="S20" s="873"/>
      <c r="T20" s="873"/>
      <c r="U20" s="873"/>
    </row>
    <row r="22" spans="1:21">
      <c r="D22" s="469"/>
      <c r="E22" s="469"/>
    </row>
  </sheetData>
  <mergeCells count="14">
    <mergeCell ref="R3:S3"/>
    <mergeCell ref="T3:U3"/>
    <mergeCell ref="A18:U18"/>
    <mergeCell ref="A20:U20"/>
    <mergeCell ref="K1:N1"/>
    <mergeCell ref="A2:U2"/>
    <mergeCell ref="B3:C3"/>
    <mergeCell ref="D3:E3"/>
    <mergeCell ref="F3:G3"/>
    <mergeCell ref="H3:I3"/>
    <mergeCell ref="J3:K3"/>
    <mergeCell ref="L3:M3"/>
    <mergeCell ref="N3:O3"/>
    <mergeCell ref="P3:Q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1"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5"/>
  <sheetViews>
    <sheetView workbookViewId="0">
      <pane ySplit="4" topLeftCell="A5" activePane="bottomLeft" state="frozen"/>
      <selection activeCell="A17" sqref="A17:XFD18"/>
      <selection pane="bottomLeft" activeCell="K19" sqref="K19"/>
    </sheetView>
  </sheetViews>
  <sheetFormatPr defaultColWidth="9.140625" defaultRowHeight="14.25"/>
  <cols>
    <col min="1" max="1" width="6.7109375" style="94" customWidth="1"/>
    <col min="2" max="13" width="7.7109375" style="94" customWidth="1"/>
    <col min="14" max="26" width="8.7109375" style="94" customWidth="1"/>
    <col min="27" max="16384" width="9.140625" style="94"/>
  </cols>
  <sheetData>
    <row r="1" spans="1:14" ht="30" customHeight="1">
      <c r="A1" s="142"/>
      <c r="B1" s="143"/>
      <c r="C1" s="143"/>
      <c r="D1" s="143"/>
      <c r="E1" s="143"/>
      <c r="F1" s="143"/>
      <c r="G1" s="143"/>
      <c r="H1" s="143"/>
      <c r="I1" s="143"/>
      <c r="J1" s="143"/>
      <c r="K1" s="774" t="s">
        <v>354</v>
      </c>
      <c r="L1" s="775"/>
      <c r="M1" s="775"/>
      <c r="N1" s="817"/>
    </row>
    <row r="2" spans="1:14" s="168" customFormat="1" ht="30" customHeight="1">
      <c r="A2" s="786" t="s">
        <v>392</v>
      </c>
      <c r="B2" s="786"/>
      <c r="C2" s="786"/>
      <c r="D2" s="786"/>
      <c r="E2" s="786"/>
      <c r="F2" s="786"/>
      <c r="G2" s="786"/>
      <c r="H2" s="786"/>
      <c r="I2" s="786"/>
      <c r="J2" s="786"/>
      <c r="K2" s="786"/>
      <c r="L2" s="786"/>
      <c r="M2" s="786"/>
    </row>
    <row r="3" spans="1:14" ht="30" customHeight="1">
      <c r="A3" s="4"/>
      <c r="B3" s="778" t="s">
        <v>126</v>
      </c>
      <c r="C3" s="778"/>
      <c r="D3" s="778" t="s">
        <v>123</v>
      </c>
      <c r="E3" s="778"/>
      <c r="F3" s="778" t="s">
        <v>124</v>
      </c>
      <c r="G3" s="778"/>
      <c r="H3" s="778" t="s">
        <v>125</v>
      </c>
      <c r="I3" s="778"/>
      <c r="J3" s="778" t="s">
        <v>26</v>
      </c>
      <c r="K3" s="778"/>
      <c r="L3" s="778" t="s">
        <v>36</v>
      </c>
      <c r="M3" s="778"/>
    </row>
    <row r="4" spans="1:14" ht="15" customHeight="1">
      <c r="A4" s="5" t="s">
        <v>40</v>
      </c>
      <c r="B4" s="134" t="s">
        <v>29</v>
      </c>
      <c r="C4" s="134" t="s">
        <v>30</v>
      </c>
      <c r="D4" s="134" t="s">
        <v>29</v>
      </c>
      <c r="E4" s="134" t="s">
        <v>30</v>
      </c>
      <c r="F4" s="134" t="s">
        <v>29</v>
      </c>
      <c r="G4" s="134" t="s">
        <v>30</v>
      </c>
      <c r="H4" s="134" t="s">
        <v>29</v>
      </c>
      <c r="I4" s="134" t="s">
        <v>30</v>
      </c>
      <c r="J4" s="134" t="s">
        <v>29</v>
      </c>
      <c r="K4" s="134" t="s">
        <v>30</v>
      </c>
      <c r="L4" s="134" t="s">
        <v>29</v>
      </c>
      <c r="M4" s="134" t="s">
        <v>30</v>
      </c>
    </row>
    <row r="5" spans="1:14" ht="6" customHeight="1">
      <c r="A5" s="355"/>
      <c r="B5" s="393"/>
      <c r="C5" s="393"/>
      <c r="D5" s="393"/>
      <c r="E5" s="393"/>
      <c r="F5" s="393"/>
      <c r="G5" s="393"/>
      <c r="H5" s="393"/>
      <c r="I5" s="393"/>
      <c r="J5" s="393"/>
      <c r="K5" s="393"/>
      <c r="L5" s="393"/>
      <c r="M5" s="393"/>
    </row>
    <row r="6" spans="1:14" ht="12.75" customHeight="1">
      <c r="A6" s="6">
        <v>2013</v>
      </c>
      <c r="B6" s="93">
        <v>1.6765675290509701</v>
      </c>
      <c r="C6" s="93">
        <v>0.59937086609145607</v>
      </c>
      <c r="D6" s="93">
        <v>1.1859167391169301</v>
      </c>
      <c r="E6" s="93">
        <v>0.450827920015693</v>
      </c>
      <c r="F6" s="93">
        <v>0.33955467861917887</v>
      </c>
      <c r="G6" s="93">
        <v>0.16922637707377769</v>
      </c>
      <c r="H6" s="93">
        <v>0.310521673179389</v>
      </c>
      <c r="I6" s="93">
        <v>6.9877441173677501E-2</v>
      </c>
      <c r="J6" s="93">
        <v>97.39173434282965</v>
      </c>
      <c r="K6" s="93">
        <v>99.004027965296501</v>
      </c>
      <c r="L6" s="93">
        <v>0.93169812811960895</v>
      </c>
      <c r="M6" s="93">
        <v>0.3966011686122527</v>
      </c>
    </row>
    <row r="7" spans="1:14" ht="12.75" customHeight="1">
      <c r="A7" s="6">
        <v>2014</v>
      </c>
      <c r="B7" s="93">
        <v>1.1801730920535001</v>
      </c>
      <c r="C7" s="93">
        <v>1.17696511139134</v>
      </c>
      <c r="D7" s="93">
        <v>0.87156837076643201</v>
      </c>
      <c r="E7" s="93">
        <v>0.94876384445448803</v>
      </c>
      <c r="F7" s="93">
        <v>7.29616307237103E-2</v>
      </c>
      <c r="G7" s="93">
        <v>0.112518795987173</v>
      </c>
      <c r="H7" s="93">
        <v>0.2360346184107</v>
      </c>
      <c r="I7" s="93">
        <v>0.126050420168067</v>
      </c>
      <c r="J7" s="93">
        <v>97.600314712824499</v>
      </c>
      <c r="K7" s="93">
        <v>98.486759142496894</v>
      </c>
      <c r="L7" s="93">
        <v>1.2195121951219501</v>
      </c>
      <c r="M7" s="93">
        <v>0.33627574611181199</v>
      </c>
    </row>
    <row r="8" spans="1:14" ht="12.75" customHeight="1">
      <c r="A8" s="6">
        <v>2015</v>
      </c>
      <c r="B8" s="93">
        <v>0.93345684763165004</v>
      </c>
      <c r="C8" s="93">
        <v>0.34911415507343202</v>
      </c>
      <c r="D8" s="93">
        <v>0.83215655855048498</v>
      </c>
      <c r="E8" s="93">
        <v>0.220656830554782</v>
      </c>
      <c r="F8" s="93">
        <v>3.10002309478104E-2</v>
      </c>
      <c r="G8" s="93">
        <v>0.10681855071309899</v>
      </c>
      <c r="H8" s="93">
        <v>0.163120432733453</v>
      </c>
      <c r="I8" s="93">
        <v>2.1638773805551001E-2</v>
      </c>
      <c r="J8" s="93">
        <v>97.853077888923593</v>
      </c>
      <c r="K8" s="93">
        <v>98.738710400015904</v>
      </c>
      <c r="L8" s="93">
        <v>1.21346526344478</v>
      </c>
      <c r="M8" s="93">
        <v>0.91217544491068603</v>
      </c>
      <c r="N8" s="470"/>
    </row>
    <row r="9" spans="1:14" ht="12.75" customHeight="1">
      <c r="A9" s="6">
        <v>2016</v>
      </c>
      <c r="B9" s="93">
        <v>0.44483318890308199</v>
      </c>
      <c r="C9" s="93">
        <v>0.16434548020001499</v>
      </c>
      <c r="D9" s="93">
        <v>0.353473836962794</v>
      </c>
      <c r="E9" s="93">
        <v>0.16434548020001499</v>
      </c>
      <c r="F9" s="93">
        <v>0.19766450390609197</v>
      </c>
      <c r="G9" s="93" t="s">
        <v>121</v>
      </c>
      <c r="H9" s="93">
        <v>7.0593922126392206E-2</v>
      </c>
      <c r="I9" s="93" t="s">
        <v>121</v>
      </c>
      <c r="J9" s="93">
        <v>98.105266611221595</v>
      </c>
      <c r="K9" s="93">
        <v>99.138246361442498</v>
      </c>
      <c r="L9" s="93">
        <v>1.44990019987533</v>
      </c>
      <c r="M9" s="93">
        <v>0.69740815835750902</v>
      </c>
      <c r="N9" s="470"/>
    </row>
    <row r="10" spans="1:14" s="42" customFormat="1" ht="6" customHeight="1">
      <c r="A10" s="197" t="s">
        <v>40</v>
      </c>
      <c r="B10" s="198"/>
      <c r="C10" s="198"/>
      <c r="D10" s="198"/>
      <c r="E10" s="198"/>
      <c r="F10" s="198"/>
      <c r="G10" s="198"/>
      <c r="H10" s="198"/>
      <c r="I10" s="198"/>
      <c r="J10" s="198"/>
      <c r="K10" s="202"/>
      <c r="L10" s="129"/>
      <c r="M10" s="129"/>
    </row>
    <row r="11" spans="1:14" s="42" customFormat="1" ht="12.75" customHeight="1">
      <c r="A11" s="776" t="s">
        <v>200</v>
      </c>
      <c r="B11" s="776"/>
      <c r="C11" s="776"/>
      <c r="D11" s="776"/>
      <c r="E11" s="776"/>
      <c r="F11" s="776"/>
      <c r="G11" s="776"/>
      <c r="H11" s="776"/>
      <c r="I11" s="776"/>
      <c r="J11" s="776"/>
      <c r="K11" s="776"/>
      <c r="L11" s="776"/>
      <c r="M11" s="776"/>
    </row>
    <row r="12" spans="1:14">
      <c r="A12" s="20"/>
      <c r="B12" s="93"/>
      <c r="C12" s="20"/>
      <c r="D12" s="471"/>
      <c r="E12" s="471"/>
      <c r="F12" s="470"/>
      <c r="G12" s="20"/>
      <c r="H12" s="471"/>
      <c r="I12" s="471"/>
      <c r="J12" s="470"/>
      <c r="K12" s="20"/>
      <c r="L12" s="20"/>
      <c r="M12" s="20"/>
    </row>
    <row r="13" spans="1:14" s="222" customFormat="1" ht="12.75">
      <c r="B13" s="25"/>
      <c r="C13" s="25"/>
      <c r="D13" s="223"/>
      <c r="G13" s="223"/>
    </row>
    <row r="14" spans="1:14" s="222" customFormat="1" ht="12.75">
      <c r="D14" s="470"/>
      <c r="G14" s="223"/>
    </row>
    <row r="15" spans="1:14" s="222" customFormat="1" ht="12.75"/>
  </sheetData>
  <mergeCells count="9">
    <mergeCell ref="K1:N1"/>
    <mergeCell ref="A11:M11"/>
    <mergeCell ref="A2:M2"/>
    <mergeCell ref="D3:E3"/>
    <mergeCell ref="F3:G3"/>
    <mergeCell ref="H3:I3"/>
    <mergeCell ref="B3:C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12"/>
  <sheetViews>
    <sheetView workbookViewId="0">
      <pane ySplit="4" topLeftCell="A5" activePane="bottomLeft" state="frozen"/>
      <selection activeCell="A17" sqref="A17:XFD18"/>
      <selection pane="bottomLeft" activeCell="H24" sqref="H24"/>
    </sheetView>
  </sheetViews>
  <sheetFormatPr defaultColWidth="9.140625" defaultRowHeight="14.25"/>
  <cols>
    <col min="1" max="1" width="6.7109375" style="94" customWidth="1"/>
    <col min="2" max="13" width="7.7109375" style="94" customWidth="1"/>
    <col min="14" max="26" width="8.7109375" style="94" customWidth="1"/>
    <col min="27" max="16384" width="9.140625" style="94"/>
  </cols>
  <sheetData>
    <row r="1" spans="1:14" ht="30" customHeight="1">
      <c r="A1" s="142"/>
      <c r="B1" s="143"/>
      <c r="C1" s="143"/>
      <c r="D1" s="143"/>
      <c r="E1" s="143"/>
      <c r="F1" s="143"/>
      <c r="G1" s="143"/>
      <c r="H1" s="143"/>
      <c r="I1" s="143"/>
      <c r="J1" s="143"/>
      <c r="K1" s="774" t="s">
        <v>354</v>
      </c>
      <c r="L1" s="775"/>
      <c r="M1" s="775"/>
      <c r="N1" s="817"/>
    </row>
    <row r="2" spans="1:14" s="168" customFormat="1" ht="30" customHeight="1">
      <c r="A2" s="786" t="s">
        <v>393</v>
      </c>
      <c r="B2" s="786"/>
      <c r="C2" s="786"/>
      <c r="D2" s="786"/>
      <c r="E2" s="786"/>
      <c r="F2" s="786"/>
      <c r="G2" s="786"/>
      <c r="H2" s="786"/>
      <c r="I2" s="786"/>
      <c r="J2" s="786"/>
      <c r="K2" s="786"/>
      <c r="L2" s="786"/>
      <c r="M2" s="786"/>
    </row>
    <row r="3" spans="1:14" ht="30" customHeight="1">
      <c r="A3" s="4"/>
      <c r="B3" s="778" t="s">
        <v>126</v>
      </c>
      <c r="C3" s="778"/>
      <c r="D3" s="778" t="s">
        <v>123</v>
      </c>
      <c r="E3" s="778"/>
      <c r="F3" s="778" t="s">
        <v>124</v>
      </c>
      <c r="G3" s="778"/>
      <c r="H3" s="778" t="s">
        <v>125</v>
      </c>
      <c r="I3" s="778"/>
      <c r="J3" s="778" t="s">
        <v>26</v>
      </c>
      <c r="K3" s="778"/>
      <c r="L3" s="778" t="s">
        <v>36</v>
      </c>
      <c r="M3" s="778"/>
    </row>
    <row r="4" spans="1:14" ht="15" customHeight="1">
      <c r="A4" s="5" t="s">
        <v>40</v>
      </c>
      <c r="B4" s="134" t="s">
        <v>29</v>
      </c>
      <c r="C4" s="134" t="s">
        <v>30</v>
      </c>
      <c r="D4" s="134" t="s">
        <v>29</v>
      </c>
      <c r="E4" s="134" t="s">
        <v>30</v>
      </c>
      <c r="F4" s="134" t="s">
        <v>29</v>
      </c>
      <c r="G4" s="134" t="s">
        <v>30</v>
      </c>
      <c r="H4" s="134" t="s">
        <v>29</v>
      </c>
      <c r="I4" s="134" t="s">
        <v>30</v>
      </c>
      <c r="J4" s="134" t="s">
        <v>29</v>
      </c>
      <c r="K4" s="134" t="s">
        <v>30</v>
      </c>
      <c r="L4" s="134" t="s">
        <v>29</v>
      </c>
      <c r="M4" s="134" t="s">
        <v>30</v>
      </c>
    </row>
    <row r="5" spans="1:14" ht="6" customHeight="1">
      <c r="A5" s="355"/>
      <c r="B5" s="393"/>
      <c r="C5" s="393"/>
      <c r="D5" s="393"/>
      <c r="E5" s="393"/>
      <c r="F5" s="393"/>
      <c r="G5" s="396"/>
      <c r="H5" s="393"/>
      <c r="I5" s="393"/>
      <c r="J5" s="393"/>
      <c r="K5" s="393"/>
      <c r="L5" s="393"/>
      <c r="M5" s="393"/>
    </row>
    <row r="6" spans="1:14" ht="12.75" customHeight="1">
      <c r="A6" s="6">
        <v>2013</v>
      </c>
      <c r="B6" s="93">
        <v>1.9635702683383716</v>
      </c>
      <c r="C6" s="93">
        <v>0.52771026112471897</v>
      </c>
      <c r="D6" s="93">
        <v>1.7578000097647286</v>
      </c>
      <c r="E6" s="93">
        <v>0.5</v>
      </c>
      <c r="F6" s="93">
        <v>0.132545259901762</v>
      </c>
      <c r="G6" s="14" t="s">
        <v>121</v>
      </c>
      <c r="H6" s="93">
        <v>0.29092188372992556</v>
      </c>
      <c r="I6" s="93">
        <v>4.5881999999999999E-2</v>
      </c>
      <c r="J6" s="93">
        <v>96.915353070083185</v>
      </c>
      <c r="K6" s="93">
        <v>99.030708070029931</v>
      </c>
      <c r="L6" s="93">
        <v>1.1210766615784287</v>
      </c>
      <c r="M6" s="93">
        <v>0.44158166884533956</v>
      </c>
    </row>
    <row r="7" spans="1:14" ht="12.75" customHeight="1">
      <c r="A7" s="6">
        <v>2014</v>
      </c>
      <c r="B7" s="93">
        <v>1.6831670937372101</v>
      </c>
      <c r="C7" s="93">
        <v>0.62051366403877806</v>
      </c>
      <c r="D7" s="93">
        <v>1.47767191183375</v>
      </c>
      <c r="E7" s="93">
        <v>0.62051366403877806</v>
      </c>
      <c r="F7" s="93">
        <v>0.33560967431677902</v>
      </c>
      <c r="G7" s="93" t="s">
        <v>121</v>
      </c>
      <c r="H7" s="93">
        <v>0.162652082141613</v>
      </c>
      <c r="I7" s="93">
        <v>9.0010026433322898E-2</v>
      </c>
      <c r="J7" s="93">
        <v>97.780761381267098</v>
      </c>
      <c r="K7" s="93">
        <v>99.13412076282539</v>
      </c>
      <c r="L7" s="93">
        <v>0.53607152499567901</v>
      </c>
      <c r="M7" s="93">
        <v>0.24536557313578003</v>
      </c>
    </row>
    <row r="8" spans="1:14" ht="12.75" customHeight="1">
      <c r="A8" s="6">
        <v>2015</v>
      </c>
      <c r="B8" s="93">
        <v>0.97085131243848699</v>
      </c>
      <c r="C8" s="93">
        <v>0.16498313629311001</v>
      </c>
      <c r="D8" s="93">
        <v>0.73435355382474399</v>
      </c>
      <c r="E8" s="93">
        <v>0.124763460397622</v>
      </c>
      <c r="F8" s="93">
        <v>0.239508176085243</v>
      </c>
      <c r="G8" s="93">
        <v>4.2271892251066298E-2</v>
      </c>
      <c r="H8" s="93">
        <v>0.108955331525591</v>
      </c>
      <c r="I8" s="93">
        <v>8.0439351790977706E-2</v>
      </c>
      <c r="J8" s="93">
        <v>98.460235789836005</v>
      </c>
      <c r="K8" s="93">
        <v>99.352927907197994</v>
      </c>
      <c r="L8" s="93">
        <v>0.56891289772556197</v>
      </c>
      <c r="M8" s="93">
        <v>0.48208895650891198</v>
      </c>
    </row>
    <row r="9" spans="1:14" ht="12.75" customHeight="1">
      <c r="A9" s="6">
        <v>2016</v>
      </c>
      <c r="B9" s="93">
        <v>1.06373889759495</v>
      </c>
      <c r="C9" s="93">
        <v>0.306287464928228</v>
      </c>
      <c r="D9" s="93">
        <v>0.76509560432715895</v>
      </c>
      <c r="E9" s="93">
        <v>0.28240624049400598</v>
      </c>
      <c r="F9" s="93">
        <v>0.12276999251567801</v>
      </c>
      <c r="G9" s="93">
        <v>7.8891385462896493E-2</v>
      </c>
      <c r="H9" s="93">
        <v>0.313883719012088</v>
      </c>
      <c r="I9" s="93">
        <v>2.3881224434222602E-2</v>
      </c>
      <c r="J9" s="93">
        <v>97.866079258536402</v>
      </c>
      <c r="K9" s="93">
        <v>99.107813687519098</v>
      </c>
      <c r="L9" s="93">
        <v>1.0701818438686399</v>
      </c>
      <c r="M9" s="93">
        <v>0.58589884755267996</v>
      </c>
    </row>
    <row r="10" spans="1:14" s="42" customFormat="1" ht="6" customHeight="1">
      <c r="A10" s="197" t="s">
        <v>40</v>
      </c>
      <c r="B10" s="198"/>
      <c r="C10" s="198"/>
      <c r="D10" s="198"/>
      <c r="E10" s="198"/>
      <c r="F10" s="198"/>
      <c r="G10" s="198"/>
      <c r="H10" s="198"/>
      <c r="I10" s="198"/>
      <c r="J10" s="198"/>
      <c r="K10" s="202"/>
      <c r="L10" s="129"/>
      <c r="M10" s="129"/>
    </row>
    <row r="11" spans="1:14" s="42" customFormat="1" ht="12.75" customHeight="1">
      <c r="A11" s="776" t="s">
        <v>200</v>
      </c>
      <c r="B11" s="776"/>
      <c r="C11" s="776"/>
      <c r="D11" s="776"/>
      <c r="E11" s="776"/>
      <c r="F11" s="776"/>
      <c r="G11" s="776"/>
      <c r="H11" s="776"/>
      <c r="I11" s="776"/>
      <c r="J11" s="776"/>
      <c r="K11" s="776"/>
      <c r="L11" s="776"/>
      <c r="M11" s="776"/>
    </row>
    <row r="12" spans="1:14">
      <c r="A12" s="20"/>
      <c r="B12" s="473"/>
      <c r="C12" s="473"/>
      <c r="D12" s="472"/>
      <c r="E12" s="20"/>
      <c r="F12" s="20"/>
      <c r="G12" s="20"/>
      <c r="H12" s="473"/>
      <c r="I12" s="473"/>
      <c r="J12" s="472"/>
      <c r="K12" s="20"/>
      <c r="L12" s="20"/>
      <c r="M12" s="20"/>
    </row>
  </sheetData>
  <mergeCells count="9">
    <mergeCell ref="K1:N1"/>
    <mergeCell ref="A11:M11"/>
    <mergeCell ref="A2:M2"/>
    <mergeCell ref="D3:E3"/>
    <mergeCell ref="F3:G3"/>
    <mergeCell ref="H3:I3"/>
    <mergeCell ref="B3:C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19"/>
  <sheetViews>
    <sheetView workbookViewId="0">
      <pane ySplit="4" topLeftCell="A5" activePane="bottomLeft" state="frozen"/>
      <selection activeCell="A17" sqref="A17:XFD18"/>
      <selection pane="bottomLeft" activeCell="B15" sqref="B15"/>
    </sheetView>
  </sheetViews>
  <sheetFormatPr defaultColWidth="9.140625" defaultRowHeight="12.75"/>
  <cols>
    <col min="1" max="1" width="6.7109375" style="20" customWidth="1"/>
    <col min="2" max="13" width="7.7109375" style="20" customWidth="1"/>
    <col min="14" max="26" width="8.7109375" style="20" customWidth="1"/>
    <col min="27" max="16384" width="9.140625" style="20"/>
  </cols>
  <sheetData>
    <row r="1" spans="1:19" s="94" customFormat="1" ht="30" customHeight="1">
      <c r="A1" s="142"/>
      <c r="B1" s="143"/>
      <c r="C1" s="143"/>
      <c r="D1" s="143"/>
      <c r="E1" s="143"/>
      <c r="F1" s="143"/>
      <c r="G1" s="143"/>
      <c r="H1" s="143"/>
      <c r="I1" s="143"/>
      <c r="J1" s="143"/>
      <c r="K1" s="774" t="s">
        <v>354</v>
      </c>
      <c r="L1" s="775"/>
      <c r="M1" s="775"/>
      <c r="N1" s="817"/>
    </row>
    <row r="2" spans="1:19" s="140" customFormat="1" ht="30" customHeight="1">
      <c r="A2" s="786" t="s">
        <v>394</v>
      </c>
      <c r="B2" s="786"/>
      <c r="C2" s="786"/>
      <c r="D2" s="786"/>
      <c r="E2" s="786"/>
      <c r="F2" s="786"/>
      <c r="G2" s="786"/>
      <c r="H2" s="786"/>
      <c r="I2" s="786"/>
      <c r="J2" s="786"/>
      <c r="K2" s="786"/>
      <c r="L2" s="786"/>
      <c r="M2" s="786"/>
    </row>
    <row r="3" spans="1:19" ht="30" customHeight="1">
      <c r="A3" s="4"/>
      <c r="B3" s="778" t="s">
        <v>126</v>
      </c>
      <c r="C3" s="778"/>
      <c r="D3" s="778" t="s">
        <v>123</v>
      </c>
      <c r="E3" s="778"/>
      <c r="F3" s="778" t="s">
        <v>124</v>
      </c>
      <c r="G3" s="778"/>
      <c r="H3" s="778" t="s">
        <v>125</v>
      </c>
      <c r="I3" s="778"/>
      <c r="J3" s="778" t="s">
        <v>26</v>
      </c>
      <c r="K3" s="778"/>
      <c r="L3" s="778" t="s">
        <v>36</v>
      </c>
      <c r="M3" s="778"/>
    </row>
    <row r="4" spans="1:19" ht="15" customHeight="1">
      <c r="A4" s="5" t="s">
        <v>40</v>
      </c>
      <c r="B4" s="134" t="s">
        <v>29</v>
      </c>
      <c r="C4" s="134" t="s">
        <v>30</v>
      </c>
      <c r="D4" s="134" t="s">
        <v>29</v>
      </c>
      <c r="E4" s="134" t="s">
        <v>30</v>
      </c>
      <c r="F4" s="134" t="s">
        <v>29</v>
      </c>
      <c r="G4" s="134" t="s">
        <v>30</v>
      </c>
      <c r="H4" s="134" t="s">
        <v>29</v>
      </c>
      <c r="I4" s="134" t="s">
        <v>30</v>
      </c>
      <c r="J4" s="134" t="s">
        <v>29</v>
      </c>
      <c r="K4" s="134" t="s">
        <v>30</v>
      </c>
      <c r="L4" s="134" t="s">
        <v>29</v>
      </c>
      <c r="M4" s="134" t="s">
        <v>30</v>
      </c>
    </row>
    <row r="5" spans="1:19" ht="6" customHeight="1">
      <c r="A5" s="355"/>
      <c r="B5" s="393"/>
      <c r="C5" s="393"/>
      <c r="D5" s="393"/>
      <c r="E5" s="393"/>
      <c r="F5" s="393"/>
      <c r="G5" s="393"/>
      <c r="H5" s="393"/>
      <c r="I5" s="393"/>
      <c r="J5" s="393"/>
      <c r="K5" s="393"/>
      <c r="L5" s="393"/>
      <c r="M5" s="393"/>
    </row>
    <row r="6" spans="1:19" ht="12.75" customHeight="1">
      <c r="A6" s="6">
        <v>2012</v>
      </c>
      <c r="B6" s="93">
        <v>2.76886035313002</v>
      </c>
      <c r="C6" s="93">
        <v>2.0117351215423298</v>
      </c>
      <c r="D6" s="93">
        <v>2.1536130561907183</v>
      </c>
      <c r="E6" s="93">
        <v>1.8563100285008329</v>
      </c>
      <c r="F6" s="93">
        <v>0.39541677687163956</v>
      </c>
      <c r="G6" s="93">
        <v>0.30510688198765346</v>
      </c>
      <c r="H6" s="93">
        <v>0.21176824695836</v>
      </c>
      <c r="I6" s="93">
        <v>0.19025684935824408</v>
      </c>
      <c r="J6" s="93">
        <v>96.067415730337103</v>
      </c>
      <c r="K6" s="93">
        <v>97.275775356244793</v>
      </c>
      <c r="L6" s="93">
        <v>1.1637239165329101</v>
      </c>
      <c r="M6" s="93">
        <v>0.71248952221290895</v>
      </c>
      <c r="O6" s="95"/>
      <c r="P6" s="95"/>
      <c r="R6" s="100"/>
      <c r="S6" s="100"/>
    </row>
    <row r="7" spans="1:19" ht="12.75" customHeight="1">
      <c r="A7" s="6">
        <v>2013</v>
      </c>
      <c r="B7" s="93">
        <v>2.7099236641221398</v>
      </c>
      <c r="C7" s="93">
        <v>1.5010141987829599</v>
      </c>
      <c r="D7" s="93">
        <v>2.2809925992500206</v>
      </c>
      <c r="E7" s="93">
        <v>1.262665708521814</v>
      </c>
      <c r="F7" s="93">
        <v>0.31089610068923212</v>
      </c>
      <c r="G7" s="93">
        <v>4.5280436085845699E-2</v>
      </c>
      <c r="H7" s="93">
        <v>0.30877883394942807</v>
      </c>
      <c r="I7" s="93">
        <v>0.32312773323894928</v>
      </c>
      <c r="J7" s="93">
        <v>96.488549618320604</v>
      </c>
      <c r="K7" s="93">
        <v>98.093306288032494</v>
      </c>
      <c r="L7" s="93">
        <v>0.80152671755725202</v>
      </c>
      <c r="M7" s="93">
        <v>0.40567951318458401</v>
      </c>
      <c r="O7" s="95"/>
      <c r="P7" s="95"/>
      <c r="R7" s="100"/>
      <c r="S7" s="100"/>
    </row>
    <row r="8" spans="1:19" ht="12.75" customHeight="1">
      <c r="A8" s="6">
        <v>2014</v>
      </c>
      <c r="B8" s="93">
        <v>2.79307631785995</v>
      </c>
      <c r="C8" s="93">
        <v>2.43799915931063</v>
      </c>
      <c r="D8" s="93">
        <v>2.4329637649374098</v>
      </c>
      <c r="E8" s="93">
        <v>2.3369434958308601</v>
      </c>
      <c r="F8" s="93">
        <v>0.117970900511207</v>
      </c>
      <c r="G8" s="93">
        <v>0.126103404791929</v>
      </c>
      <c r="H8" s="93">
        <v>0.27526543452614999</v>
      </c>
      <c r="I8" s="93" t="s">
        <v>121</v>
      </c>
      <c r="J8" s="93">
        <v>96.026750590086607</v>
      </c>
      <c r="K8" s="93">
        <v>97.351828499369503</v>
      </c>
      <c r="L8" s="93">
        <v>1.1801730920535001</v>
      </c>
      <c r="M8" s="93">
        <v>0.21017234131988199</v>
      </c>
      <c r="O8" s="95"/>
      <c r="P8" s="95"/>
      <c r="R8" s="100"/>
      <c r="S8" s="100"/>
    </row>
    <row r="9" spans="1:19" ht="12.75" customHeight="1">
      <c r="A9" s="6">
        <v>2015</v>
      </c>
      <c r="B9" s="93">
        <v>1.94311787370492</v>
      </c>
      <c r="C9" s="93">
        <v>1.30433930946725</v>
      </c>
      <c r="D9" s="93">
        <v>1.7254952522226199</v>
      </c>
      <c r="E9" s="93">
        <v>1.18290091255198</v>
      </c>
      <c r="F9" s="93">
        <v>0.12546698974126</v>
      </c>
      <c r="G9" s="93">
        <v>8.8171855878698399E-2</v>
      </c>
      <c r="H9" s="93">
        <v>0.17145464649011599</v>
      </c>
      <c r="I9" s="93">
        <v>3.3266541036573699E-2</v>
      </c>
      <c r="J9" s="93">
        <v>96.963443271712805</v>
      </c>
      <c r="K9" s="93">
        <v>98.264970435085402</v>
      </c>
      <c r="L9" s="93">
        <v>1.0934388545822999</v>
      </c>
      <c r="M9" s="93">
        <v>0.430690255447364</v>
      </c>
      <c r="N9" s="475"/>
      <c r="O9" s="95"/>
      <c r="P9" s="95"/>
      <c r="R9" s="100"/>
      <c r="S9" s="100"/>
    </row>
    <row r="10" spans="1:19" ht="12.75" customHeight="1">
      <c r="A10" s="6">
        <v>2016</v>
      </c>
      <c r="B10" s="93">
        <v>0.94669239363470903</v>
      </c>
      <c r="C10" s="93">
        <v>0.53173123989580096</v>
      </c>
      <c r="D10" s="93">
        <v>0.78621837450797893</v>
      </c>
      <c r="E10" s="93">
        <v>0.50970615613147296</v>
      </c>
      <c r="F10" s="93">
        <v>9.1359351940287992E-2</v>
      </c>
      <c r="G10" s="93" t="s">
        <v>121</v>
      </c>
      <c r="H10" s="93">
        <v>0.183369421268095</v>
      </c>
      <c r="I10" s="93">
        <v>2.2025083764327498E-2</v>
      </c>
      <c r="J10" s="93">
        <v>97.787503507241297</v>
      </c>
      <c r="K10" s="93">
        <v>98.674354516015498</v>
      </c>
      <c r="L10" s="93">
        <v>1.265804099124</v>
      </c>
      <c r="M10" s="93">
        <v>0.79391424408868494</v>
      </c>
      <c r="N10" s="475"/>
      <c r="O10" s="95"/>
      <c r="P10" s="95"/>
      <c r="R10" s="100"/>
      <c r="S10" s="100"/>
    </row>
    <row r="11" spans="1:19" s="42" customFormat="1" ht="6" customHeight="1">
      <c r="A11" s="197" t="s">
        <v>40</v>
      </c>
      <c r="B11" s="262"/>
      <c r="C11" s="262"/>
      <c r="D11" s="262"/>
      <c r="E11" s="262"/>
      <c r="F11" s="262"/>
      <c r="G11" s="198"/>
      <c r="H11" s="198"/>
      <c r="I11" s="198"/>
      <c r="J11" s="198"/>
      <c r="K11" s="202"/>
      <c r="L11" s="129"/>
      <c r="M11" s="129"/>
    </row>
    <row r="12" spans="1:19" s="42" customFormat="1" ht="12.75" customHeight="1">
      <c r="A12" s="776" t="s">
        <v>200</v>
      </c>
      <c r="B12" s="776"/>
      <c r="C12" s="776"/>
      <c r="D12" s="776"/>
      <c r="E12" s="776"/>
      <c r="F12" s="776"/>
      <c r="G12" s="776"/>
      <c r="H12" s="776"/>
      <c r="I12" s="776"/>
      <c r="J12" s="776"/>
      <c r="K12" s="776"/>
      <c r="L12" s="776"/>
      <c r="M12" s="776"/>
    </row>
    <row r="13" spans="1:19">
      <c r="D13" s="474"/>
      <c r="E13" s="474"/>
      <c r="F13" s="475"/>
      <c r="H13" s="476"/>
      <c r="I13" s="476"/>
      <c r="J13" s="475"/>
    </row>
    <row r="14" spans="1:19" s="222" customFormat="1">
      <c r="B14" s="474"/>
      <c r="C14" s="474"/>
      <c r="D14" s="475"/>
      <c r="E14" s="93"/>
      <c r="F14" s="93"/>
      <c r="G14" s="225"/>
      <c r="H14" s="221"/>
    </row>
    <row r="15" spans="1:19">
      <c r="B15" s="93"/>
      <c r="C15" s="93"/>
      <c r="D15" s="93"/>
      <c r="E15" s="93"/>
      <c r="F15" s="93"/>
    </row>
    <row r="19" spans="16:19">
      <c r="P19" s="93"/>
      <c r="Q19" s="93"/>
      <c r="R19" s="93"/>
      <c r="S19" s="93"/>
    </row>
  </sheetData>
  <mergeCells count="9">
    <mergeCell ref="K1:N1"/>
    <mergeCell ref="A12:M12"/>
    <mergeCell ref="A2:M2"/>
    <mergeCell ref="D3:E3"/>
    <mergeCell ref="F3:G3"/>
    <mergeCell ref="H3:I3"/>
    <mergeCell ref="B3:C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T18"/>
  <sheetViews>
    <sheetView workbookViewId="0">
      <pane ySplit="4" topLeftCell="A5" activePane="bottomLeft" state="frozen"/>
      <selection activeCell="A17" sqref="A17:XFD18"/>
      <selection pane="bottomLeft" activeCell="C19" sqref="C19"/>
    </sheetView>
  </sheetViews>
  <sheetFormatPr defaultColWidth="9.140625" defaultRowHeight="12.75"/>
  <cols>
    <col min="1" max="1" width="6.7109375" style="20" customWidth="1"/>
    <col min="2" max="13" width="7.7109375" style="20" customWidth="1"/>
    <col min="14" max="26" width="8.7109375" style="20" customWidth="1"/>
    <col min="27" max="16384" width="9.140625" style="20"/>
  </cols>
  <sheetData>
    <row r="1" spans="1:20" s="94" customFormat="1" ht="30" customHeight="1">
      <c r="A1" s="142"/>
      <c r="B1" s="143"/>
      <c r="C1" s="143"/>
      <c r="D1" s="143"/>
      <c r="E1" s="143"/>
      <c r="F1" s="143"/>
      <c r="G1" s="143"/>
      <c r="H1" s="143"/>
      <c r="I1" s="143"/>
      <c r="J1" s="143"/>
      <c r="K1" s="774" t="s">
        <v>354</v>
      </c>
      <c r="L1" s="775"/>
      <c r="M1" s="775"/>
      <c r="N1" s="817"/>
    </row>
    <row r="2" spans="1:20" s="140" customFormat="1" ht="30" customHeight="1">
      <c r="A2" s="786" t="s">
        <v>395</v>
      </c>
      <c r="B2" s="786"/>
      <c r="C2" s="786"/>
      <c r="D2" s="786"/>
      <c r="E2" s="786"/>
      <c r="F2" s="786"/>
      <c r="G2" s="786"/>
      <c r="H2" s="786"/>
      <c r="I2" s="786"/>
      <c r="J2" s="786"/>
      <c r="K2" s="786"/>
      <c r="L2" s="786"/>
      <c r="M2" s="786"/>
    </row>
    <row r="3" spans="1:20" ht="30" customHeight="1">
      <c r="A3" s="6"/>
      <c r="B3" s="778" t="s">
        <v>126</v>
      </c>
      <c r="C3" s="778"/>
      <c r="D3" s="778" t="s">
        <v>123</v>
      </c>
      <c r="E3" s="778"/>
      <c r="F3" s="778" t="s">
        <v>124</v>
      </c>
      <c r="G3" s="778"/>
      <c r="H3" s="778" t="s">
        <v>125</v>
      </c>
      <c r="I3" s="778"/>
      <c r="J3" s="778" t="s">
        <v>26</v>
      </c>
      <c r="K3" s="778"/>
      <c r="L3" s="778" t="s">
        <v>36</v>
      </c>
      <c r="M3" s="778"/>
      <c r="N3" s="4"/>
    </row>
    <row r="4" spans="1:20" ht="15" customHeight="1">
      <c r="A4" s="167" t="s">
        <v>40</v>
      </c>
      <c r="B4" s="134" t="s">
        <v>29</v>
      </c>
      <c r="C4" s="134" t="s">
        <v>30</v>
      </c>
      <c r="D4" s="134" t="s">
        <v>29</v>
      </c>
      <c r="E4" s="134" t="s">
        <v>30</v>
      </c>
      <c r="F4" s="134" t="s">
        <v>29</v>
      </c>
      <c r="G4" s="134" t="s">
        <v>30</v>
      </c>
      <c r="H4" s="134" t="s">
        <v>29</v>
      </c>
      <c r="I4" s="134" t="s">
        <v>30</v>
      </c>
      <c r="J4" s="134" t="s">
        <v>29</v>
      </c>
      <c r="K4" s="134" t="s">
        <v>30</v>
      </c>
      <c r="L4" s="134" t="s">
        <v>29</v>
      </c>
      <c r="M4" s="134" t="s">
        <v>30</v>
      </c>
      <c r="N4" s="4"/>
    </row>
    <row r="5" spans="1:20" ht="6" customHeight="1">
      <c r="A5" s="355"/>
      <c r="B5" s="396"/>
      <c r="C5" s="396"/>
      <c r="D5" s="396"/>
      <c r="E5" s="396"/>
      <c r="F5" s="396"/>
      <c r="G5" s="396"/>
      <c r="H5" s="396"/>
      <c r="I5" s="396"/>
      <c r="J5" s="396"/>
      <c r="K5" s="396"/>
      <c r="L5" s="396"/>
      <c r="M5" s="396"/>
      <c r="N5" s="134"/>
    </row>
    <row r="6" spans="1:20" ht="12.75" customHeight="1">
      <c r="A6" s="6">
        <v>2012</v>
      </c>
      <c r="B6" s="93">
        <v>5.3770212327969098</v>
      </c>
      <c r="C6" s="93">
        <v>2.6772168694767497</v>
      </c>
      <c r="D6" s="93">
        <v>5.2053370818193097</v>
      </c>
      <c r="E6" s="93">
        <v>2.2503174954893601</v>
      </c>
      <c r="F6" s="93">
        <v>0.254762969968578</v>
      </c>
      <c r="G6" s="93">
        <v>0.30764347701608796</v>
      </c>
      <c r="H6" s="93">
        <v>0.26393636608013499</v>
      </c>
      <c r="I6" s="93">
        <v>0.36832863130729099</v>
      </c>
      <c r="J6" s="93">
        <v>94.067235103348594</v>
      </c>
      <c r="K6" s="93">
        <v>96.367563406930998</v>
      </c>
      <c r="L6" s="93">
        <v>0.55574366385449303</v>
      </c>
      <c r="M6" s="93">
        <v>0.95521972359226892</v>
      </c>
      <c r="N6" s="478"/>
      <c r="O6" s="95"/>
      <c r="P6" s="95"/>
    </row>
    <row r="7" spans="1:20" ht="12.75" customHeight="1">
      <c r="A7" s="6">
        <v>2013</v>
      </c>
      <c r="B7" s="93">
        <v>5.2457271915890296</v>
      </c>
      <c r="C7" s="93">
        <v>2.00436454244762</v>
      </c>
      <c r="D7" s="93">
        <v>4.96451080291392</v>
      </c>
      <c r="E7" s="93">
        <v>1.8238262693532001</v>
      </c>
      <c r="F7" s="93">
        <v>0.23352451648205799</v>
      </c>
      <c r="G7" s="93" t="s">
        <v>121</v>
      </c>
      <c r="H7" s="93">
        <v>0.46115528332239702</v>
      </c>
      <c r="I7" s="93">
        <v>0.215362823897321</v>
      </c>
      <c r="J7" s="93">
        <v>93.800178412131999</v>
      </c>
      <c r="K7" s="93">
        <v>97.484276729559795</v>
      </c>
      <c r="L7" s="93">
        <v>0.93666369313113296</v>
      </c>
      <c r="M7" s="93">
        <v>0.53217223028543803</v>
      </c>
      <c r="N7" s="134"/>
      <c r="O7" s="95"/>
      <c r="P7" s="95"/>
    </row>
    <row r="8" spans="1:20" ht="12.75" customHeight="1">
      <c r="A8" s="6">
        <v>2014</v>
      </c>
      <c r="B8" s="93">
        <v>6.0950326924384104</v>
      </c>
      <c r="C8" s="93">
        <v>2.6934493605084699</v>
      </c>
      <c r="D8" s="93">
        <v>5.5986071242444098</v>
      </c>
      <c r="E8" s="93">
        <v>2.5374640337574501</v>
      </c>
      <c r="F8" s="93">
        <v>0.37936864970497303</v>
      </c>
      <c r="G8" s="93">
        <v>0.19376273940921299</v>
      </c>
      <c r="H8" s="93">
        <v>0.45592987703395998</v>
      </c>
      <c r="I8" s="93">
        <v>0.200990339967686</v>
      </c>
      <c r="J8" s="93">
        <v>92.849638231972492</v>
      </c>
      <c r="K8" s="93">
        <v>96.927971384600596</v>
      </c>
      <c r="L8" s="93">
        <v>1.0553290755890901</v>
      </c>
      <c r="M8" s="93">
        <v>0.37857925489090799</v>
      </c>
      <c r="N8" s="456"/>
      <c r="O8" s="95"/>
      <c r="P8" s="95"/>
    </row>
    <row r="9" spans="1:20" ht="12.75" customHeight="1">
      <c r="A9" s="6">
        <v>2015</v>
      </c>
      <c r="B9" s="93">
        <v>3.7301009673669498</v>
      </c>
      <c r="C9" s="93">
        <v>2.71922721503811</v>
      </c>
      <c r="D9" s="93">
        <v>3.5530191204448598</v>
      </c>
      <c r="E9" s="93">
        <v>2.6093242377331598</v>
      </c>
      <c r="F9" s="93">
        <v>0.14002750901555999</v>
      </c>
      <c r="G9" s="93">
        <v>0.152174869556012</v>
      </c>
      <c r="H9" s="93">
        <v>0.205143606940555</v>
      </c>
      <c r="I9" s="93">
        <v>0.150122653200434</v>
      </c>
      <c r="J9" s="93">
        <v>95.743804884639502</v>
      </c>
      <c r="K9" s="93">
        <v>96.736746896756401</v>
      </c>
      <c r="L9" s="93">
        <v>0.52609414799350795</v>
      </c>
      <c r="M9" s="93">
        <v>0.54402588820550402</v>
      </c>
      <c r="N9" s="478"/>
      <c r="O9" s="95"/>
      <c r="P9" s="95"/>
    </row>
    <row r="10" spans="1:20" ht="12.75" customHeight="1">
      <c r="A10" s="6">
        <v>2016</v>
      </c>
      <c r="B10" s="93">
        <v>3.40649568191427</v>
      </c>
      <c r="C10" s="93">
        <v>1.88403511187363</v>
      </c>
      <c r="D10" s="93">
        <v>3.0419536009007397</v>
      </c>
      <c r="E10" s="93">
        <v>1.72044666638916</v>
      </c>
      <c r="F10" s="93">
        <v>0.17653477590137101</v>
      </c>
      <c r="G10" s="93">
        <v>0.13680438377090801</v>
      </c>
      <c r="H10" s="93">
        <v>0.43072634770008206</v>
      </c>
      <c r="I10" s="93">
        <v>0.10567544717645699</v>
      </c>
      <c r="J10" s="93">
        <v>95.605402439561004</v>
      </c>
      <c r="K10" s="93">
        <v>97.517466816162198</v>
      </c>
      <c r="L10" s="93">
        <v>0.98810187852469</v>
      </c>
      <c r="M10" s="93">
        <v>0.59849807196414495</v>
      </c>
      <c r="N10" s="478"/>
      <c r="O10" s="95"/>
      <c r="P10" s="95"/>
    </row>
    <row r="11" spans="1:20" s="42" customFormat="1" ht="6" customHeight="1">
      <c r="A11" s="197" t="s">
        <v>40</v>
      </c>
      <c r="B11" s="198"/>
      <c r="C11" s="198"/>
      <c r="D11" s="198"/>
      <c r="E11" s="198"/>
      <c r="F11" s="198"/>
      <c r="G11" s="198"/>
      <c r="H11" s="198"/>
      <c r="I11" s="198"/>
      <c r="J11" s="198"/>
      <c r="K11" s="202"/>
      <c r="L11" s="129"/>
      <c r="M11" s="129"/>
    </row>
    <row r="12" spans="1:20" s="42" customFormat="1" ht="12.75" customHeight="1">
      <c r="A12" s="776" t="s">
        <v>200</v>
      </c>
      <c r="B12" s="776"/>
      <c r="C12" s="776"/>
      <c r="D12" s="776"/>
      <c r="E12" s="776"/>
      <c r="F12" s="776"/>
      <c r="G12" s="776"/>
      <c r="H12" s="776"/>
      <c r="I12" s="776"/>
      <c r="J12" s="776"/>
      <c r="K12" s="776"/>
      <c r="L12" s="776"/>
      <c r="M12" s="776"/>
    </row>
    <row r="13" spans="1:20">
      <c r="A13" s="6"/>
      <c r="B13" s="4"/>
      <c r="C13" s="4"/>
      <c r="D13" s="4"/>
      <c r="E13" s="4"/>
      <c r="F13" s="4"/>
      <c r="G13" s="4"/>
      <c r="H13" s="479"/>
      <c r="I13" s="479"/>
      <c r="J13" s="478"/>
      <c r="K13" s="4"/>
      <c r="L13" s="4"/>
      <c r="M13" s="4"/>
    </row>
    <row r="14" spans="1:20">
      <c r="B14" s="479"/>
      <c r="C14" s="479"/>
      <c r="D14" s="478"/>
      <c r="L14" s="478"/>
      <c r="O14" s="778"/>
      <c r="P14" s="778"/>
      <c r="Q14" s="778"/>
      <c r="R14" s="778"/>
      <c r="S14" s="778"/>
      <c r="T14" s="778"/>
    </row>
    <row r="15" spans="1:20">
      <c r="J15" s="226"/>
      <c r="O15" s="311"/>
      <c r="P15" s="311"/>
      <c r="Q15" s="311"/>
      <c r="R15" s="311"/>
      <c r="S15" s="311"/>
      <c r="T15" s="311"/>
    </row>
    <row r="16" spans="1:20">
      <c r="B16" s="477"/>
      <c r="C16" s="477"/>
      <c r="D16" s="478"/>
      <c r="J16" s="226"/>
      <c r="O16" s="93"/>
      <c r="P16" s="93"/>
      <c r="Q16" s="312"/>
      <c r="R16" s="312"/>
      <c r="S16" s="93"/>
      <c r="T16" s="93"/>
    </row>
    <row r="17" spans="2:20">
      <c r="J17" s="226"/>
      <c r="O17" s="93"/>
      <c r="P17" s="93"/>
      <c r="Q17" s="312"/>
      <c r="R17" s="312"/>
      <c r="S17" s="93"/>
      <c r="T17" s="93"/>
    </row>
    <row r="18" spans="2:20">
      <c r="B18" s="477"/>
      <c r="C18" s="477"/>
      <c r="D18" s="478"/>
    </row>
  </sheetData>
  <mergeCells count="12">
    <mergeCell ref="K1:N1"/>
    <mergeCell ref="S14:T14"/>
    <mergeCell ref="O14:P14"/>
    <mergeCell ref="Q14:R14"/>
    <mergeCell ref="A12:M12"/>
    <mergeCell ref="A2:M2"/>
    <mergeCell ref="D3:E3"/>
    <mergeCell ref="F3:G3"/>
    <mergeCell ref="H3:I3"/>
    <mergeCell ref="B3:C3"/>
    <mergeCell ref="J3:K3"/>
    <mergeCell ref="L3:M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Y59"/>
  <sheetViews>
    <sheetView workbookViewId="0">
      <pane ySplit="4" topLeftCell="A29" activePane="bottomLeft" state="frozen"/>
      <selection activeCell="A17" sqref="A17:XFD18"/>
      <selection pane="bottomLeft" activeCell="C61" sqref="C61"/>
    </sheetView>
  </sheetViews>
  <sheetFormatPr defaultColWidth="9.140625" defaultRowHeight="12.75"/>
  <cols>
    <col min="1" max="1" width="6.7109375" style="20" customWidth="1"/>
    <col min="2" max="32" width="8.7109375" style="20" customWidth="1"/>
    <col min="33" max="16384" width="9.140625" style="20"/>
  </cols>
  <sheetData>
    <row r="1" spans="1:25" s="94" customFormat="1" ht="30" customHeight="1">
      <c r="A1" s="142"/>
      <c r="B1" s="143"/>
      <c r="C1" s="143"/>
      <c r="D1" s="143"/>
      <c r="E1" s="143"/>
      <c r="F1" s="143"/>
      <c r="G1" s="143"/>
      <c r="H1" s="143"/>
      <c r="I1" s="143"/>
      <c r="J1" s="143"/>
      <c r="K1" s="774" t="s">
        <v>354</v>
      </c>
      <c r="L1" s="775"/>
      <c r="M1" s="775"/>
      <c r="N1" s="817"/>
    </row>
    <row r="2" spans="1:25" s="140" customFormat="1" ht="15" customHeight="1">
      <c r="A2" s="803" t="s">
        <v>475</v>
      </c>
      <c r="B2" s="803"/>
      <c r="C2" s="803"/>
      <c r="D2" s="803"/>
      <c r="E2" s="803"/>
      <c r="F2" s="803"/>
      <c r="G2" s="803"/>
      <c r="H2" s="803"/>
      <c r="I2" s="803"/>
      <c r="J2" s="803"/>
      <c r="K2" s="803"/>
    </row>
    <row r="3" spans="1:25" ht="30" customHeight="1">
      <c r="A3" s="26"/>
      <c r="B3" s="804" t="s">
        <v>95</v>
      </c>
      <c r="C3" s="804"/>
      <c r="D3" s="804" t="s">
        <v>96</v>
      </c>
      <c r="E3" s="804"/>
      <c r="F3" s="804" t="s">
        <v>97</v>
      </c>
      <c r="G3" s="804"/>
      <c r="H3" s="804" t="s">
        <v>19</v>
      </c>
      <c r="I3" s="804"/>
      <c r="J3" s="804" t="s">
        <v>36</v>
      </c>
      <c r="K3" s="804"/>
    </row>
    <row r="4" spans="1:25" ht="15" customHeight="1">
      <c r="A4" s="156" t="s">
        <v>40</v>
      </c>
      <c r="B4" s="136" t="s">
        <v>29</v>
      </c>
      <c r="C4" s="136" t="s">
        <v>30</v>
      </c>
      <c r="D4" s="136" t="s">
        <v>29</v>
      </c>
      <c r="E4" s="136" t="s">
        <v>30</v>
      </c>
      <c r="F4" s="136" t="s">
        <v>29</v>
      </c>
      <c r="G4" s="136" t="s">
        <v>30</v>
      </c>
      <c r="H4" s="136" t="s">
        <v>29</v>
      </c>
      <c r="I4" s="136" t="s">
        <v>30</v>
      </c>
      <c r="J4" s="136" t="s">
        <v>29</v>
      </c>
      <c r="K4" s="136" t="s">
        <v>30</v>
      </c>
    </row>
    <row r="5" spans="1:25" ht="6" customHeight="1">
      <c r="A5" s="373"/>
      <c r="B5" s="397"/>
      <c r="C5" s="397"/>
      <c r="D5" s="324"/>
      <c r="E5" s="324"/>
      <c r="F5" s="324"/>
      <c r="G5" s="324"/>
      <c r="H5" s="324"/>
      <c r="I5" s="324"/>
      <c r="J5" s="324"/>
      <c r="K5" s="324"/>
      <c r="R5" s="92"/>
      <c r="S5" s="2"/>
      <c r="T5" s="2"/>
      <c r="U5" s="2"/>
      <c r="V5" s="2"/>
      <c r="W5" s="2"/>
      <c r="X5" s="2"/>
      <c r="Y5" s="92"/>
    </row>
    <row r="6" spans="1:25" ht="12.75" customHeight="1">
      <c r="A6" s="27">
        <v>1971</v>
      </c>
      <c r="B6" s="91">
        <v>27</v>
      </c>
      <c r="C6" s="91">
        <v>17</v>
      </c>
      <c r="D6" s="35" t="s">
        <v>38</v>
      </c>
      <c r="E6" s="35" t="s">
        <v>38</v>
      </c>
      <c r="F6" s="35" t="s">
        <v>38</v>
      </c>
      <c r="G6" s="35" t="s">
        <v>38</v>
      </c>
      <c r="H6" s="35" t="s">
        <v>38</v>
      </c>
      <c r="I6" s="35" t="s">
        <v>38</v>
      </c>
      <c r="J6" s="35" t="s">
        <v>38</v>
      </c>
      <c r="K6" s="35" t="s">
        <v>38</v>
      </c>
      <c r="R6" s="92"/>
      <c r="S6" s="2"/>
      <c r="T6" s="2"/>
      <c r="U6" s="2"/>
      <c r="V6" s="2"/>
      <c r="W6" s="2"/>
      <c r="X6" s="2"/>
      <c r="Y6" s="92"/>
    </row>
    <row r="7" spans="1:25" ht="12.75" customHeight="1">
      <c r="A7" s="27">
        <v>1972</v>
      </c>
      <c r="B7" s="91">
        <v>18</v>
      </c>
      <c r="C7" s="91">
        <v>13</v>
      </c>
      <c r="D7" s="35" t="s">
        <v>38</v>
      </c>
      <c r="E7" s="35" t="s">
        <v>38</v>
      </c>
      <c r="F7" s="35" t="s">
        <v>38</v>
      </c>
      <c r="G7" s="35" t="s">
        <v>38</v>
      </c>
      <c r="H7" s="35" t="s">
        <v>38</v>
      </c>
      <c r="I7" s="35" t="s">
        <v>38</v>
      </c>
      <c r="J7" s="35" t="s">
        <v>38</v>
      </c>
      <c r="K7" s="35" t="s">
        <v>38</v>
      </c>
      <c r="R7" s="165"/>
      <c r="S7" s="2"/>
      <c r="T7" s="2"/>
      <c r="U7" s="2"/>
      <c r="V7" s="2"/>
      <c r="W7" s="2"/>
      <c r="X7" s="2"/>
      <c r="Y7" s="92"/>
    </row>
    <row r="8" spans="1:25" ht="12.75" customHeight="1">
      <c r="A8" s="27">
        <v>1973</v>
      </c>
      <c r="B8" s="91">
        <v>13</v>
      </c>
      <c r="C8" s="91">
        <v>12</v>
      </c>
      <c r="D8" s="35" t="s">
        <v>38</v>
      </c>
      <c r="E8" s="35" t="s">
        <v>38</v>
      </c>
      <c r="F8" s="35" t="s">
        <v>38</v>
      </c>
      <c r="G8" s="35" t="s">
        <v>38</v>
      </c>
      <c r="H8" s="35" t="s">
        <v>38</v>
      </c>
      <c r="I8" s="35" t="s">
        <v>38</v>
      </c>
      <c r="J8" s="35" t="s">
        <v>38</v>
      </c>
      <c r="K8" s="35" t="s">
        <v>38</v>
      </c>
      <c r="R8" s="105"/>
      <c r="S8" s="2"/>
      <c r="T8" s="2"/>
      <c r="U8" s="2"/>
      <c r="V8" s="2"/>
      <c r="W8" s="102"/>
      <c r="X8" s="102"/>
      <c r="Y8" s="92"/>
    </row>
    <row r="9" spans="1:25" ht="12.75" customHeight="1">
      <c r="A9" s="27">
        <v>1974</v>
      </c>
      <c r="B9" s="91">
        <v>13</v>
      </c>
      <c r="C9" s="91">
        <v>11</v>
      </c>
      <c r="D9" s="35" t="s">
        <v>38</v>
      </c>
      <c r="E9" s="35" t="s">
        <v>38</v>
      </c>
      <c r="F9" s="35" t="s">
        <v>38</v>
      </c>
      <c r="G9" s="35" t="s">
        <v>38</v>
      </c>
      <c r="H9" s="35" t="s">
        <v>38</v>
      </c>
      <c r="I9" s="35" t="s">
        <v>38</v>
      </c>
      <c r="J9" s="35" t="s">
        <v>38</v>
      </c>
      <c r="K9" s="35" t="s">
        <v>38</v>
      </c>
      <c r="R9" s="105"/>
      <c r="S9" s="2"/>
      <c r="T9" s="2"/>
      <c r="U9" s="2"/>
      <c r="V9" s="2"/>
      <c r="W9" s="102"/>
      <c r="X9" s="102"/>
      <c r="Y9" s="92"/>
    </row>
    <row r="10" spans="1:25" ht="12.75" customHeight="1">
      <c r="A10" s="27">
        <v>1975</v>
      </c>
      <c r="B10" s="91">
        <v>11</v>
      </c>
      <c r="C10" s="91">
        <v>10</v>
      </c>
      <c r="D10" s="35" t="s">
        <v>38</v>
      </c>
      <c r="E10" s="35" t="s">
        <v>38</v>
      </c>
      <c r="F10" s="35" t="s">
        <v>38</v>
      </c>
      <c r="G10" s="35" t="s">
        <v>38</v>
      </c>
      <c r="H10" s="35" t="s">
        <v>38</v>
      </c>
      <c r="I10" s="35" t="s">
        <v>38</v>
      </c>
      <c r="J10" s="35" t="s">
        <v>38</v>
      </c>
      <c r="K10" s="35" t="s">
        <v>38</v>
      </c>
      <c r="R10" s="105"/>
      <c r="S10" s="2"/>
      <c r="T10" s="2"/>
      <c r="U10" s="2"/>
      <c r="V10" s="2"/>
      <c r="W10" s="102"/>
      <c r="X10" s="102"/>
      <c r="Y10" s="92"/>
    </row>
    <row r="11" spans="1:25" ht="12.75" customHeight="1">
      <c r="A11" s="27">
        <v>1976</v>
      </c>
      <c r="B11" s="91">
        <v>10</v>
      </c>
      <c r="C11" s="91">
        <v>7</v>
      </c>
      <c r="D11" s="35" t="s">
        <v>38</v>
      </c>
      <c r="E11" s="35" t="s">
        <v>38</v>
      </c>
      <c r="F11" s="35" t="s">
        <v>38</v>
      </c>
      <c r="G11" s="35" t="s">
        <v>38</v>
      </c>
      <c r="H11" s="35" t="s">
        <v>38</v>
      </c>
      <c r="I11" s="35" t="s">
        <v>38</v>
      </c>
      <c r="J11" s="35" t="s">
        <v>38</v>
      </c>
      <c r="K11" s="35" t="s">
        <v>38</v>
      </c>
      <c r="R11" s="105"/>
      <c r="S11" s="2"/>
      <c r="T11" s="2"/>
      <c r="U11" s="2"/>
      <c r="V11" s="2"/>
      <c r="W11" s="2"/>
      <c r="X11" s="2"/>
      <c r="Y11" s="92"/>
    </row>
    <row r="12" spans="1:25" ht="12.75" customHeight="1">
      <c r="A12" s="27">
        <v>1977</v>
      </c>
      <c r="B12" s="91">
        <v>7</v>
      </c>
      <c r="C12" s="91">
        <v>6</v>
      </c>
      <c r="D12" s="35" t="s">
        <v>38</v>
      </c>
      <c r="E12" s="35" t="s">
        <v>38</v>
      </c>
      <c r="F12" s="35" t="s">
        <v>38</v>
      </c>
      <c r="G12" s="35" t="s">
        <v>38</v>
      </c>
      <c r="H12" s="35" t="s">
        <v>38</v>
      </c>
      <c r="I12" s="35" t="s">
        <v>38</v>
      </c>
      <c r="J12" s="35" t="s">
        <v>38</v>
      </c>
      <c r="K12" s="35" t="s">
        <v>38</v>
      </c>
      <c r="R12" s="105"/>
      <c r="S12" s="2"/>
      <c r="T12" s="2"/>
      <c r="U12" s="2"/>
      <c r="V12" s="2"/>
      <c r="W12" s="2"/>
      <c r="X12" s="2"/>
      <c r="Y12" s="92"/>
    </row>
    <row r="13" spans="1:25" ht="12.75" customHeight="1">
      <c r="A13" s="27">
        <v>1978</v>
      </c>
      <c r="B13" s="91">
        <v>7</v>
      </c>
      <c r="C13" s="91">
        <v>6</v>
      </c>
      <c r="D13" s="35" t="s">
        <v>38</v>
      </c>
      <c r="E13" s="35" t="s">
        <v>38</v>
      </c>
      <c r="F13" s="35" t="s">
        <v>38</v>
      </c>
      <c r="G13" s="35" t="s">
        <v>38</v>
      </c>
      <c r="H13" s="35" t="s">
        <v>38</v>
      </c>
      <c r="I13" s="35" t="s">
        <v>38</v>
      </c>
      <c r="J13" s="35" t="s">
        <v>38</v>
      </c>
      <c r="K13" s="35" t="s">
        <v>38</v>
      </c>
      <c r="R13" s="105"/>
      <c r="S13" s="2"/>
      <c r="T13" s="2"/>
      <c r="U13" s="2"/>
      <c r="V13" s="2"/>
      <c r="W13" s="2"/>
      <c r="X13" s="2"/>
      <c r="Y13" s="92"/>
    </row>
    <row r="14" spans="1:25" ht="12.75" customHeight="1">
      <c r="A14" s="27">
        <v>1979</v>
      </c>
      <c r="B14" s="91">
        <v>5</v>
      </c>
      <c r="C14" s="91">
        <v>4</v>
      </c>
      <c r="D14" s="35" t="s">
        <v>38</v>
      </c>
      <c r="E14" s="35" t="s">
        <v>38</v>
      </c>
      <c r="F14" s="35" t="s">
        <v>38</v>
      </c>
      <c r="G14" s="35" t="s">
        <v>38</v>
      </c>
      <c r="H14" s="35" t="s">
        <v>38</v>
      </c>
      <c r="I14" s="35" t="s">
        <v>38</v>
      </c>
      <c r="J14" s="35" t="s">
        <v>38</v>
      </c>
      <c r="K14" s="35" t="s">
        <v>38</v>
      </c>
      <c r="R14" s="105"/>
      <c r="S14" s="2"/>
      <c r="T14" s="2"/>
      <c r="U14" s="2"/>
      <c r="V14" s="2"/>
      <c r="W14" s="2"/>
      <c r="X14" s="2"/>
      <c r="Y14" s="92"/>
    </row>
    <row r="15" spans="1:25" ht="12.75" customHeight="1">
      <c r="A15" s="27">
        <v>1980</v>
      </c>
      <c r="B15" s="91">
        <v>5</v>
      </c>
      <c r="C15" s="91">
        <v>5</v>
      </c>
      <c r="D15" s="35" t="s">
        <v>38</v>
      </c>
      <c r="E15" s="35" t="s">
        <v>38</v>
      </c>
      <c r="F15" s="35" t="s">
        <v>38</v>
      </c>
      <c r="G15" s="35" t="s">
        <v>38</v>
      </c>
      <c r="H15" s="35" t="s">
        <v>38</v>
      </c>
      <c r="I15" s="35" t="s">
        <v>38</v>
      </c>
      <c r="J15" s="35" t="s">
        <v>38</v>
      </c>
      <c r="K15" s="35" t="s">
        <v>38</v>
      </c>
      <c r="R15" s="105"/>
      <c r="S15" s="2"/>
      <c r="T15" s="2"/>
      <c r="U15" s="2"/>
      <c r="V15" s="2"/>
      <c r="W15" s="2"/>
      <c r="X15" s="2"/>
      <c r="Y15" s="92"/>
    </row>
    <row r="16" spans="1:25" ht="12.75" customHeight="1">
      <c r="A16" s="27">
        <v>1981</v>
      </c>
      <c r="B16" s="91">
        <v>5</v>
      </c>
      <c r="C16" s="91">
        <v>4</v>
      </c>
      <c r="D16" s="35" t="s">
        <v>38</v>
      </c>
      <c r="E16" s="35" t="s">
        <v>38</v>
      </c>
      <c r="F16" s="35" t="s">
        <v>38</v>
      </c>
      <c r="G16" s="35" t="s">
        <v>38</v>
      </c>
      <c r="H16" s="35" t="s">
        <v>38</v>
      </c>
      <c r="I16" s="35" t="s">
        <v>38</v>
      </c>
      <c r="J16" s="35" t="s">
        <v>38</v>
      </c>
      <c r="K16" s="35" t="s">
        <v>38</v>
      </c>
      <c r="R16" s="105"/>
      <c r="S16" s="2"/>
      <c r="T16" s="2"/>
      <c r="U16" s="2"/>
      <c r="V16" s="2"/>
      <c r="W16" s="2"/>
      <c r="X16" s="2"/>
      <c r="Y16" s="92"/>
    </row>
    <row r="17" spans="1:25" ht="12.75" customHeight="1">
      <c r="A17" s="27">
        <v>1982</v>
      </c>
      <c r="B17" s="91">
        <v>5</v>
      </c>
      <c r="C17" s="91">
        <v>3</v>
      </c>
      <c r="D17" s="35" t="s">
        <v>38</v>
      </c>
      <c r="E17" s="35" t="s">
        <v>38</v>
      </c>
      <c r="F17" s="35" t="s">
        <v>38</v>
      </c>
      <c r="G17" s="35" t="s">
        <v>38</v>
      </c>
      <c r="H17" s="35" t="s">
        <v>38</v>
      </c>
      <c r="I17" s="35" t="s">
        <v>38</v>
      </c>
      <c r="J17" s="35" t="s">
        <v>38</v>
      </c>
      <c r="K17" s="35" t="s">
        <v>38</v>
      </c>
      <c r="R17" s="105"/>
      <c r="S17" s="2"/>
      <c r="T17" s="2"/>
      <c r="U17" s="2"/>
      <c r="V17" s="2"/>
      <c r="W17" s="2"/>
      <c r="X17" s="2"/>
      <c r="Y17" s="92"/>
    </row>
    <row r="18" spans="1:25" ht="12.75" customHeight="1">
      <c r="A18" s="166" t="s">
        <v>98</v>
      </c>
      <c r="B18" s="91">
        <v>5</v>
      </c>
      <c r="C18" s="91">
        <v>2</v>
      </c>
      <c r="D18" s="35" t="s">
        <v>38</v>
      </c>
      <c r="E18" s="35" t="s">
        <v>38</v>
      </c>
      <c r="F18" s="35" t="s">
        <v>38</v>
      </c>
      <c r="G18" s="35" t="s">
        <v>38</v>
      </c>
      <c r="H18" s="35" t="s">
        <v>38</v>
      </c>
      <c r="I18" s="35" t="s">
        <v>38</v>
      </c>
      <c r="J18" s="35" t="s">
        <v>38</v>
      </c>
      <c r="K18" s="35" t="s">
        <v>38</v>
      </c>
      <c r="R18" s="105"/>
      <c r="S18" s="2"/>
      <c r="T18" s="2"/>
      <c r="U18" s="2"/>
      <c r="V18" s="2"/>
      <c r="W18" s="2"/>
      <c r="X18" s="2"/>
      <c r="Y18" s="92"/>
    </row>
    <row r="19" spans="1:25" ht="12.75" customHeight="1">
      <c r="A19" s="166" t="s">
        <v>99</v>
      </c>
      <c r="B19" s="91">
        <v>8</v>
      </c>
      <c r="C19" s="91">
        <v>6</v>
      </c>
      <c r="D19" s="35" t="s">
        <v>38</v>
      </c>
      <c r="E19" s="35" t="s">
        <v>38</v>
      </c>
      <c r="F19" s="35" t="s">
        <v>38</v>
      </c>
      <c r="G19" s="35" t="s">
        <v>38</v>
      </c>
      <c r="H19" s="35" t="s">
        <v>38</v>
      </c>
      <c r="I19" s="35" t="s">
        <v>38</v>
      </c>
      <c r="J19" s="35" t="s">
        <v>38</v>
      </c>
      <c r="K19" s="35" t="s">
        <v>38</v>
      </c>
      <c r="R19" s="105"/>
      <c r="S19" s="2"/>
      <c r="T19" s="2"/>
      <c r="U19" s="2"/>
      <c r="V19" s="2"/>
      <c r="W19" s="2"/>
      <c r="X19" s="2"/>
      <c r="Y19" s="92"/>
    </row>
    <row r="20" spans="1:25" ht="12.75" customHeight="1">
      <c r="A20" s="27">
        <v>1984</v>
      </c>
      <c r="B20" s="91">
        <v>9</v>
      </c>
      <c r="C20" s="91">
        <v>6</v>
      </c>
      <c r="D20" s="35" t="s">
        <v>38</v>
      </c>
      <c r="E20" s="35" t="s">
        <v>38</v>
      </c>
      <c r="F20" s="35" t="s">
        <v>38</v>
      </c>
      <c r="G20" s="35" t="s">
        <v>38</v>
      </c>
      <c r="H20" s="35" t="s">
        <v>38</v>
      </c>
      <c r="I20" s="35" t="s">
        <v>38</v>
      </c>
      <c r="J20" s="35" t="s">
        <v>38</v>
      </c>
      <c r="K20" s="35" t="s">
        <v>38</v>
      </c>
      <c r="R20" s="105"/>
      <c r="S20" s="2"/>
      <c r="T20" s="2"/>
      <c r="U20" s="2"/>
      <c r="V20" s="2"/>
      <c r="W20" s="2"/>
      <c r="X20" s="2"/>
      <c r="Y20" s="92"/>
    </row>
    <row r="21" spans="1:25" ht="12.75" customHeight="1">
      <c r="A21" s="27">
        <v>1985</v>
      </c>
      <c r="B21" s="91">
        <v>9</v>
      </c>
      <c r="C21" s="91">
        <v>6</v>
      </c>
      <c r="D21" s="35" t="s">
        <v>38</v>
      </c>
      <c r="E21" s="35" t="s">
        <v>38</v>
      </c>
      <c r="F21" s="35" t="s">
        <v>38</v>
      </c>
      <c r="G21" s="35" t="s">
        <v>38</v>
      </c>
      <c r="H21" s="35" t="s">
        <v>38</v>
      </c>
      <c r="I21" s="35" t="s">
        <v>38</v>
      </c>
      <c r="J21" s="35" t="s">
        <v>38</v>
      </c>
      <c r="K21" s="35" t="s">
        <v>38</v>
      </c>
      <c r="R21" s="105"/>
      <c r="S21" s="2"/>
      <c r="T21" s="2"/>
      <c r="U21" s="2"/>
      <c r="V21" s="2"/>
      <c r="W21" s="2"/>
      <c r="X21" s="2"/>
      <c r="Y21" s="92"/>
    </row>
    <row r="22" spans="1:25" ht="12.75" customHeight="1">
      <c r="A22" s="27">
        <v>1986</v>
      </c>
      <c r="B22" s="91">
        <v>7</v>
      </c>
      <c r="C22" s="91">
        <v>4</v>
      </c>
      <c r="D22" s="35" t="s">
        <v>38</v>
      </c>
      <c r="E22" s="35" t="s">
        <v>38</v>
      </c>
      <c r="F22" s="35" t="s">
        <v>38</v>
      </c>
      <c r="G22" s="35" t="s">
        <v>38</v>
      </c>
      <c r="H22" s="35" t="s">
        <v>38</v>
      </c>
      <c r="I22" s="35" t="s">
        <v>38</v>
      </c>
      <c r="J22" s="35" t="s">
        <v>38</v>
      </c>
      <c r="K22" s="35" t="s">
        <v>38</v>
      </c>
      <c r="R22" s="105"/>
      <c r="S22" s="2"/>
      <c r="T22" s="2"/>
      <c r="U22" s="2"/>
      <c r="V22" s="2"/>
      <c r="W22" s="2"/>
      <c r="X22" s="2"/>
      <c r="Y22" s="92"/>
    </row>
    <row r="23" spans="1:25" ht="12.75" customHeight="1">
      <c r="A23" s="27">
        <v>1987</v>
      </c>
      <c r="B23" s="91">
        <v>7</v>
      </c>
      <c r="C23" s="91">
        <v>5</v>
      </c>
      <c r="D23" s="35" t="s">
        <v>38</v>
      </c>
      <c r="E23" s="35" t="s">
        <v>38</v>
      </c>
      <c r="F23" s="35" t="s">
        <v>38</v>
      </c>
      <c r="G23" s="35" t="s">
        <v>38</v>
      </c>
      <c r="H23" s="35" t="s">
        <v>38</v>
      </c>
      <c r="I23" s="35" t="s">
        <v>38</v>
      </c>
      <c r="J23" s="35" t="s">
        <v>38</v>
      </c>
      <c r="K23" s="35" t="s">
        <v>38</v>
      </c>
      <c r="R23" s="105"/>
      <c r="S23" s="2"/>
      <c r="T23" s="2"/>
      <c r="U23" s="2"/>
      <c r="V23" s="2"/>
      <c r="W23" s="2"/>
      <c r="X23" s="2"/>
      <c r="Y23" s="92"/>
    </row>
    <row r="24" spans="1:25" ht="12.75" customHeight="1">
      <c r="A24" s="27">
        <v>1988</v>
      </c>
      <c r="B24" s="91">
        <v>8</v>
      </c>
      <c r="C24" s="91">
        <v>5</v>
      </c>
      <c r="D24" s="35" t="s">
        <v>38</v>
      </c>
      <c r="E24" s="35" t="s">
        <v>38</v>
      </c>
      <c r="F24" s="35" t="s">
        <v>38</v>
      </c>
      <c r="G24" s="35" t="s">
        <v>38</v>
      </c>
      <c r="H24" s="35" t="s">
        <v>38</v>
      </c>
      <c r="I24" s="35" t="s">
        <v>38</v>
      </c>
      <c r="J24" s="35" t="s">
        <v>38</v>
      </c>
      <c r="K24" s="35" t="s">
        <v>38</v>
      </c>
      <c r="R24" s="105"/>
      <c r="S24" s="2"/>
      <c r="T24" s="2"/>
      <c r="U24" s="2"/>
      <c r="V24" s="2"/>
      <c r="W24" s="2"/>
      <c r="X24" s="2"/>
      <c r="Y24" s="92"/>
    </row>
    <row r="25" spans="1:25" ht="12.75" customHeight="1">
      <c r="A25" s="27">
        <v>1989</v>
      </c>
      <c r="B25" s="31">
        <v>5.2375836891132348</v>
      </c>
      <c r="C25" s="31">
        <v>5.2389183703334865</v>
      </c>
      <c r="D25" s="35" t="s">
        <v>38</v>
      </c>
      <c r="E25" s="35" t="s">
        <v>38</v>
      </c>
      <c r="F25" s="35" t="s">
        <v>38</v>
      </c>
      <c r="G25" s="35" t="s">
        <v>38</v>
      </c>
      <c r="H25" s="31">
        <v>94.269609607642195</v>
      </c>
      <c r="I25" s="31">
        <v>94.384251503419151</v>
      </c>
      <c r="J25" s="31">
        <v>0.49280670324455672</v>
      </c>
      <c r="K25" s="31">
        <v>0.37683012624747697</v>
      </c>
      <c r="R25" s="105"/>
      <c r="S25" s="2"/>
      <c r="T25" s="2"/>
      <c r="U25" s="2"/>
      <c r="V25" s="2"/>
      <c r="W25" s="2"/>
      <c r="X25" s="2"/>
      <c r="Y25" s="92"/>
    </row>
    <row r="26" spans="1:25" ht="12.75" customHeight="1">
      <c r="A26" s="27">
        <v>1990</v>
      </c>
      <c r="B26" s="31">
        <v>6.0100779844032148</v>
      </c>
      <c r="C26" s="31">
        <v>4.0720088810760906</v>
      </c>
      <c r="D26" s="35" t="s">
        <v>38</v>
      </c>
      <c r="E26" s="35" t="s">
        <v>38</v>
      </c>
      <c r="F26" s="35" t="s">
        <v>38</v>
      </c>
      <c r="G26" s="35" t="s">
        <v>38</v>
      </c>
      <c r="H26" s="31">
        <v>93.650812408287734</v>
      </c>
      <c r="I26" s="31">
        <v>95.557059363689078</v>
      </c>
      <c r="J26" s="31">
        <v>0.33910960731023881</v>
      </c>
      <c r="K26" s="31">
        <v>0.37093175523496275</v>
      </c>
      <c r="R26" s="105"/>
      <c r="S26" s="2"/>
      <c r="T26" s="2"/>
      <c r="U26" s="2"/>
      <c r="V26" s="2"/>
      <c r="W26" s="2"/>
      <c r="X26" s="2"/>
      <c r="Y26" s="92"/>
    </row>
    <row r="27" spans="1:25" ht="12.75" customHeight="1">
      <c r="A27" s="27">
        <v>1991</v>
      </c>
      <c r="B27" s="31">
        <v>5.5355815479518959</v>
      </c>
      <c r="C27" s="31">
        <v>3.734011660312845</v>
      </c>
      <c r="D27" s="35" t="s">
        <v>38</v>
      </c>
      <c r="E27" s="35" t="s">
        <v>38</v>
      </c>
      <c r="F27" s="35" t="s">
        <v>38</v>
      </c>
      <c r="G27" s="35" t="s">
        <v>38</v>
      </c>
      <c r="H27" s="31">
        <v>93.252197918106688</v>
      </c>
      <c r="I27" s="31">
        <v>95.275305546156758</v>
      </c>
      <c r="J27" s="31">
        <v>1.2122205339415246</v>
      </c>
      <c r="K27" s="31">
        <v>0.99068279353034439</v>
      </c>
      <c r="R27" s="105"/>
      <c r="S27" s="2"/>
      <c r="T27" s="2"/>
      <c r="U27" s="2"/>
      <c r="V27" s="2"/>
      <c r="W27" s="2"/>
      <c r="X27" s="2"/>
      <c r="Y27" s="92"/>
    </row>
    <row r="28" spans="1:25" ht="12.75" customHeight="1">
      <c r="A28" s="27">
        <v>1992</v>
      </c>
      <c r="B28" s="31">
        <v>6.1672924682380046</v>
      </c>
      <c r="C28" s="31">
        <v>4.040509092544883</v>
      </c>
      <c r="D28" s="35" t="s">
        <v>38</v>
      </c>
      <c r="E28" s="35" t="s">
        <v>38</v>
      </c>
      <c r="F28" s="35" t="s">
        <v>38</v>
      </c>
      <c r="G28" s="35" t="s">
        <v>38</v>
      </c>
      <c r="H28" s="31">
        <v>92.372612098696422</v>
      </c>
      <c r="I28" s="31">
        <v>94.51376623133973</v>
      </c>
      <c r="J28" s="31">
        <v>1.460095433067647</v>
      </c>
      <c r="K28" s="31">
        <v>1.4457246761141773</v>
      </c>
      <c r="R28" s="105"/>
      <c r="S28" s="2"/>
      <c r="T28" s="2"/>
      <c r="U28" s="2"/>
      <c r="V28" s="2"/>
      <c r="W28" s="2"/>
      <c r="X28" s="2"/>
      <c r="Y28" s="92"/>
    </row>
    <row r="29" spans="1:25" ht="12.75" customHeight="1">
      <c r="A29" s="27">
        <v>1993</v>
      </c>
      <c r="B29" s="31">
        <v>8.3940395400120966</v>
      </c>
      <c r="C29" s="31">
        <v>4.6990341061971597</v>
      </c>
      <c r="D29" s="35" t="s">
        <v>38</v>
      </c>
      <c r="E29" s="35" t="s">
        <v>38</v>
      </c>
      <c r="F29" s="35" t="s">
        <v>38</v>
      </c>
      <c r="G29" s="35" t="s">
        <v>38</v>
      </c>
      <c r="H29" s="31">
        <v>90.013300954488443</v>
      </c>
      <c r="I29" s="31">
        <v>92.678476164396045</v>
      </c>
      <c r="J29" s="31">
        <v>1.5926595054999044</v>
      </c>
      <c r="K29" s="31">
        <v>2.6224897294068339</v>
      </c>
      <c r="R29" s="105"/>
      <c r="S29" s="2"/>
      <c r="T29" s="2"/>
      <c r="U29" s="2"/>
      <c r="V29" s="2"/>
      <c r="W29" s="2"/>
      <c r="X29" s="2"/>
      <c r="Y29" s="92"/>
    </row>
    <row r="30" spans="1:25" ht="12.75" customHeight="1">
      <c r="A30" s="27">
        <v>1994</v>
      </c>
      <c r="B30" s="31">
        <v>7.7524506864618177</v>
      </c>
      <c r="C30" s="31">
        <v>6.136094655132303</v>
      </c>
      <c r="D30" s="35" t="s">
        <v>38</v>
      </c>
      <c r="E30" s="35" t="s">
        <v>38</v>
      </c>
      <c r="F30" s="35" t="s">
        <v>38</v>
      </c>
      <c r="G30" s="35" t="s">
        <v>38</v>
      </c>
      <c r="H30" s="31">
        <v>90.536190152200902</v>
      </c>
      <c r="I30" s="31">
        <v>91.644900434927706</v>
      </c>
      <c r="J30" s="31">
        <v>1.7113591613366457</v>
      </c>
      <c r="K30" s="31">
        <v>2.2190049099405083</v>
      </c>
      <c r="R30" s="105"/>
      <c r="S30" s="2"/>
      <c r="T30" s="2"/>
      <c r="U30" s="2"/>
      <c r="V30" s="2"/>
      <c r="W30" s="2"/>
      <c r="X30" s="2"/>
      <c r="Y30" s="92"/>
    </row>
    <row r="31" spans="1:25" ht="12.75" customHeight="1">
      <c r="A31" s="27">
        <v>1995</v>
      </c>
      <c r="B31" s="31">
        <v>11.228122317866999</v>
      </c>
      <c r="C31" s="31">
        <v>7.0237107552666611</v>
      </c>
      <c r="D31" s="35" t="s">
        <v>38</v>
      </c>
      <c r="E31" s="35" t="s">
        <v>38</v>
      </c>
      <c r="F31" s="35" t="s">
        <v>38</v>
      </c>
      <c r="G31" s="35" t="s">
        <v>38</v>
      </c>
      <c r="H31" s="31">
        <v>87.314706152721271</v>
      </c>
      <c r="I31" s="31">
        <v>91.213863797267663</v>
      </c>
      <c r="J31" s="31">
        <v>1.4571715294124197</v>
      </c>
      <c r="K31" s="31">
        <v>1.7624254474650356</v>
      </c>
      <c r="R31" s="105"/>
      <c r="S31" s="2"/>
      <c r="T31" s="2"/>
      <c r="U31" s="2"/>
      <c r="V31" s="2"/>
      <c r="W31" s="2"/>
      <c r="X31" s="2"/>
      <c r="Y31" s="92"/>
    </row>
    <row r="32" spans="1:25" ht="12.75" customHeight="1">
      <c r="A32" s="27">
        <v>1996</v>
      </c>
      <c r="B32" s="31">
        <v>10.323751355627982</v>
      </c>
      <c r="C32" s="31">
        <v>6.994195956981974</v>
      </c>
      <c r="D32" s="35" t="s">
        <v>38</v>
      </c>
      <c r="E32" s="35" t="s">
        <v>38</v>
      </c>
      <c r="F32" s="35" t="s">
        <v>38</v>
      </c>
      <c r="G32" s="35" t="s">
        <v>38</v>
      </c>
      <c r="H32" s="31">
        <v>87.510800257597609</v>
      </c>
      <c r="I32" s="31">
        <v>91.361269930647524</v>
      </c>
      <c r="J32" s="31">
        <v>2.1654483867735586</v>
      </c>
      <c r="K32" s="31">
        <v>1.6445341123683992</v>
      </c>
      <c r="R32" s="105"/>
      <c r="S32" s="2"/>
      <c r="T32" s="2"/>
      <c r="U32" s="2"/>
      <c r="V32" s="2"/>
      <c r="W32" s="2"/>
      <c r="X32" s="2"/>
      <c r="Y32" s="92"/>
    </row>
    <row r="33" spans="1:25" ht="12.75" customHeight="1">
      <c r="A33" s="27">
        <v>1997</v>
      </c>
      <c r="B33" s="31">
        <v>9.5772302094201329</v>
      </c>
      <c r="C33" s="31">
        <v>6.5800523986414339</v>
      </c>
      <c r="D33" s="35" t="s">
        <v>38</v>
      </c>
      <c r="E33" s="35" t="s">
        <v>38</v>
      </c>
      <c r="F33" s="35" t="s">
        <v>38</v>
      </c>
      <c r="G33" s="35" t="s">
        <v>38</v>
      </c>
      <c r="H33" s="31">
        <v>89.183587913179721</v>
      </c>
      <c r="I33" s="31">
        <v>91.684781962973858</v>
      </c>
      <c r="J33" s="31">
        <v>1.2391818773998053</v>
      </c>
      <c r="K33" s="31">
        <v>1.7351656383866247</v>
      </c>
      <c r="R33" s="105"/>
      <c r="S33" s="2"/>
      <c r="T33" s="2"/>
      <c r="U33" s="2"/>
      <c r="V33" s="2"/>
      <c r="W33" s="2"/>
      <c r="X33" s="2"/>
      <c r="Y33" s="92"/>
    </row>
    <row r="34" spans="1:25" ht="12.75" customHeight="1">
      <c r="A34" s="27">
        <v>1998</v>
      </c>
      <c r="B34" s="31">
        <v>10.046981190623331</v>
      </c>
      <c r="C34" s="31">
        <v>5.8329620997080012</v>
      </c>
      <c r="D34" s="35" t="s">
        <v>38</v>
      </c>
      <c r="E34" s="35" t="s">
        <v>38</v>
      </c>
      <c r="F34" s="35" t="s">
        <v>38</v>
      </c>
      <c r="G34" s="35" t="s">
        <v>38</v>
      </c>
      <c r="H34" s="31">
        <v>88.566103477278901</v>
      </c>
      <c r="I34" s="31">
        <v>92.864157802163277</v>
      </c>
      <c r="J34" s="31">
        <v>1.3869153320971284</v>
      </c>
      <c r="K34" s="31">
        <v>1.3028800981284445</v>
      </c>
      <c r="R34" s="105"/>
      <c r="S34" s="2"/>
      <c r="T34" s="2"/>
      <c r="U34" s="2"/>
      <c r="V34" s="2"/>
      <c r="W34" s="2"/>
      <c r="X34" s="2"/>
      <c r="Y34" s="92"/>
    </row>
    <row r="35" spans="1:25" ht="12.75" customHeight="1">
      <c r="A35" s="27">
        <v>1999</v>
      </c>
      <c r="B35" s="31">
        <v>13.116828984505128</v>
      </c>
      <c r="C35" s="31">
        <v>10.615698124044437</v>
      </c>
      <c r="D35" s="35" t="s">
        <v>38</v>
      </c>
      <c r="E35" s="35" t="s">
        <v>38</v>
      </c>
      <c r="F35" s="35" t="s">
        <v>38</v>
      </c>
      <c r="G35" s="35" t="s">
        <v>38</v>
      </c>
      <c r="H35" s="31">
        <v>86.461529985315906</v>
      </c>
      <c r="I35" s="31">
        <v>89.08338647001581</v>
      </c>
      <c r="J35" s="31">
        <v>0.42164103018027349</v>
      </c>
      <c r="K35" s="31">
        <v>0.30091540593907173</v>
      </c>
      <c r="R35" s="105"/>
      <c r="S35" s="2"/>
      <c r="T35" s="2"/>
      <c r="U35" s="2"/>
      <c r="V35" s="2"/>
      <c r="W35" s="2"/>
      <c r="X35" s="2"/>
      <c r="Y35" s="92"/>
    </row>
    <row r="36" spans="1:25" ht="12.75" customHeight="1">
      <c r="A36" s="27">
        <v>2000</v>
      </c>
      <c r="B36" s="31">
        <v>10.08622244235235</v>
      </c>
      <c r="C36" s="31">
        <v>6.8814287681398207</v>
      </c>
      <c r="D36" s="35" t="s">
        <v>38</v>
      </c>
      <c r="E36" s="35" t="s">
        <v>38</v>
      </c>
      <c r="F36" s="31">
        <v>2.9277221859697624</v>
      </c>
      <c r="G36" s="31">
        <v>1.9322649946031265</v>
      </c>
      <c r="H36" s="31">
        <v>88.171046380025103</v>
      </c>
      <c r="I36" s="31">
        <v>91.612790423895618</v>
      </c>
      <c r="J36" s="31">
        <v>1.7427311776232777</v>
      </c>
      <c r="K36" s="31">
        <v>1.5057808079652952</v>
      </c>
      <c r="M36" s="100"/>
      <c r="N36" s="100"/>
      <c r="P36" s="100"/>
      <c r="Q36" s="304"/>
      <c r="R36" s="105"/>
      <c r="S36" s="485"/>
      <c r="T36" s="2"/>
      <c r="U36" s="2"/>
      <c r="V36" s="2"/>
      <c r="W36" s="2"/>
      <c r="X36" s="2"/>
      <c r="Y36" s="92"/>
    </row>
    <row r="37" spans="1:25" ht="12.75" customHeight="1">
      <c r="A37" s="27">
        <v>2001</v>
      </c>
      <c r="B37" s="31">
        <v>8.4490463543716707</v>
      </c>
      <c r="C37" s="31">
        <v>7.2714208334352426</v>
      </c>
      <c r="D37" s="35" t="s">
        <v>38</v>
      </c>
      <c r="E37" s="35" t="s">
        <v>38</v>
      </c>
      <c r="F37" s="31">
        <v>2.5670558144439997</v>
      </c>
      <c r="G37" s="31">
        <v>2.1252276434893491</v>
      </c>
      <c r="H37" s="31">
        <v>90.126810809094863</v>
      </c>
      <c r="I37" s="31">
        <v>90.635803975727868</v>
      </c>
      <c r="J37" s="31">
        <v>1.4241428365333668</v>
      </c>
      <c r="K37" s="31">
        <v>2.0927751908364072</v>
      </c>
      <c r="M37" s="100"/>
      <c r="N37" s="100"/>
      <c r="P37" s="100"/>
      <c r="Q37" s="304"/>
      <c r="R37" s="105"/>
      <c r="S37" s="485"/>
      <c r="T37" s="2"/>
      <c r="U37" s="2"/>
      <c r="V37" s="2"/>
      <c r="W37" s="2"/>
      <c r="X37" s="2"/>
      <c r="Y37" s="92"/>
    </row>
    <row r="38" spans="1:25" ht="12.75" customHeight="1">
      <c r="A38" s="27">
        <v>2002</v>
      </c>
      <c r="B38" s="31">
        <v>8.6454040806646315</v>
      </c>
      <c r="C38" s="31">
        <v>6.6533447960272207</v>
      </c>
      <c r="D38" s="35" t="s">
        <v>38</v>
      </c>
      <c r="E38" s="35" t="s">
        <v>38</v>
      </c>
      <c r="F38" s="31">
        <v>2.4096902892951308</v>
      </c>
      <c r="G38" s="31">
        <v>1.6845750346036987</v>
      </c>
      <c r="H38" s="31">
        <v>89.844911842311021</v>
      </c>
      <c r="I38" s="31">
        <v>91.67477442321163</v>
      </c>
      <c r="J38" s="31">
        <v>1.5096840770247835</v>
      </c>
      <c r="K38" s="31">
        <v>1.6718807807618004</v>
      </c>
      <c r="M38" s="100"/>
      <c r="N38" s="100"/>
      <c r="P38" s="100"/>
      <c r="Q38" s="304"/>
      <c r="S38" s="485"/>
    </row>
    <row r="39" spans="1:25" ht="12.75" customHeight="1">
      <c r="A39" s="27">
        <v>2003</v>
      </c>
      <c r="B39" s="31">
        <v>8.2924173713364127</v>
      </c>
      <c r="C39" s="31">
        <v>6.217293223597042</v>
      </c>
      <c r="D39" s="35" t="s">
        <v>38</v>
      </c>
      <c r="E39" s="35" t="s">
        <v>38</v>
      </c>
      <c r="F39" s="31">
        <v>2.572382963035913</v>
      </c>
      <c r="G39" s="31">
        <v>1.658542201195222</v>
      </c>
      <c r="H39" s="31">
        <v>90.624129640819177</v>
      </c>
      <c r="I39" s="31">
        <v>92.118000693613737</v>
      </c>
      <c r="J39" s="31">
        <v>1.0834529878441543</v>
      </c>
      <c r="K39" s="31">
        <v>1.6647060827887317</v>
      </c>
      <c r="M39" s="100"/>
      <c r="N39" s="100"/>
      <c r="P39" s="100"/>
      <c r="Q39" s="304"/>
      <c r="S39" s="485"/>
    </row>
    <row r="40" spans="1:25" ht="12.75" customHeight="1">
      <c r="A40" s="27">
        <v>2004</v>
      </c>
      <c r="B40" s="31">
        <v>7.5414136331726223</v>
      </c>
      <c r="C40" s="31">
        <v>6.4110578211487388</v>
      </c>
      <c r="D40" s="35" t="s">
        <v>38</v>
      </c>
      <c r="E40" s="35" t="s">
        <v>38</v>
      </c>
      <c r="F40" s="31">
        <v>2.2439358323536189</v>
      </c>
      <c r="G40" s="31">
        <v>1.7711505208348806</v>
      </c>
      <c r="H40" s="31">
        <v>91.596205846419394</v>
      </c>
      <c r="I40" s="31">
        <v>91.723719697286171</v>
      </c>
      <c r="J40" s="31">
        <v>0.86238052040814861</v>
      </c>
      <c r="K40" s="31">
        <v>1.8652224815655383</v>
      </c>
      <c r="M40" s="100"/>
      <c r="N40" s="100"/>
      <c r="P40" s="100"/>
      <c r="Q40" s="304"/>
      <c r="S40" s="485"/>
    </row>
    <row r="41" spans="1:25" ht="12.75" customHeight="1">
      <c r="A41" s="27">
        <v>2005</v>
      </c>
      <c r="B41" s="31">
        <v>8.0391525782494337</v>
      </c>
      <c r="C41" s="31">
        <v>7.6108791236880791</v>
      </c>
      <c r="D41" s="35" t="s">
        <v>38</v>
      </c>
      <c r="E41" s="35" t="s">
        <v>38</v>
      </c>
      <c r="F41" s="31">
        <v>2.4778074820977762</v>
      </c>
      <c r="G41" s="31">
        <v>2.7491597201956304</v>
      </c>
      <c r="H41" s="31">
        <v>91.081305423100005</v>
      </c>
      <c r="I41" s="31">
        <v>91.238242652274266</v>
      </c>
      <c r="J41" s="31">
        <v>0.87954199865072225</v>
      </c>
      <c r="K41" s="31">
        <v>1.1508782240370741</v>
      </c>
      <c r="M41" s="100"/>
      <c r="N41" s="100"/>
      <c r="P41" s="100"/>
      <c r="Q41" s="304"/>
      <c r="S41" s="485"/>
    </row>
    <row r="42" spans="1:25" ht="12.75" customHeight="1">
      <c r="A42" s="27">
        <v>2006</v>
      </c>
      <c r="B42" s="31">
        <v>7.2182723044489139</v>
      </c>
      <c r="C42" s="31">
        <v>6.1216522887670335</v>
      </c>
      <c r="D42" s="35" t="s">
        <v>38</v>
      </c>
      <c r="E42" s="35" t="s">
        <v>38</v>
      </c>
      <c r="F42" s="31">
        <v>2.2036795003281293</v>
      </c>
      <c r="G42" s="31">
        <v>1.9685171689005674</v>
      </c>
      <c r="H42" s="31">
        <v>91.597707483074458</v>
      </c>
      <c r="I42" s="31">
        <v>92.714014871866823</v>
      </c>
      <c r="J42" s="31">
        <v>1.1840202124766401</v>
      </c>
      <c r="K42" s="31">
        <v>1.1643328393658432</v>
      </c>
      <c r="M42" s="100"/>
      <c r="N42" s="100"/>
      <c r="P42" s="100"/>
      <c r="Q42" s="304"/>
      <c r="S42" s="485"/>
    </row>
    <row r="43" spans="1:25" ht="12.75" customHeight="1">
      <c r="A43" s="27">
        <v>2007</v>
      </c>
      <c r="B43" s="31">
        <v>4.7084175943982087</v>
      </c>
      <c r="C43" s="31">
        <v>4.6121755729051186</v>
      </c>
      <c r="D43" s="31">
        <v>2.9549874506423284</v>
      </c>
      <c r="E43" s="31">
        <v>2.9279600666651491</v>
      </c>
      <c r="F43" s="31">
        <v>1.5436506754837784</v>
      </c>
      <c r="G43" s="31">
        <v>1.0956776031018212</v>
      </c>
      <c r="H43" s="31">
        <v>94.348661610958345</v>
      </c>
      <c r="I43" s="31">
        <v>94.493273436402518</v>
      </c>
      <c r="J43" s="31">
        <v>0.94292079464399714</v>
      </c>
      <c r="K43" s="31">
        <v>0.89455099069231359</v>
      </c>
      <c r="M43" s="100"/>
      <c r="N43" s="100"/>
      <c r="P43" s="100"/>
      <c r="Q43" s="304"/>
      <c r="S43" s="485"/>
    </row>
    <row r="44" spans="1:25" ht="12.75" customHeight="1">
      <c r="A44" s="27">
        <v>2008</v>
      </c>
      <c r="B44" s="31">
        <v>5.2257042875045272</v>
      </c>
      <c r="C44" s="31">
        <v>4.3674456757174438</v>
      </c>
      <c r="D44" s="31">
        <v>3.1399706863223438</v>
      </c>
      <c r="E44" s="31">
        <v>2.4801229467398689</v>
      </c>
      <c r="F44" s="31">
        <v>1.6521212774724896</v>
      </c>
      <c r="G44" s="31">
        <v>0.6191046481042547</v>
      </c>
      <c r="H44" s="31">
        <v>94.082538987628226</v>
      </c>
      <c r="I44" s="31">
        <v>94.680013066684893</v>
      </c>
      <c r="J44" s="31">
        <v>0.6917567248669525</v>
      </c>
      <c r="K44" s="31">
        <v>0.95254125759819619</v>
      </c>
      <c r="M44" s="100"/>
      <c r="N44" s="100"/>
      <c r="P44" s="100"/>
      <c r="Q44" s="304"/>
      <c r="S44" s="485"/>
    </row>
    <row r="45" spans="1:25" ht="12.75" customHeight="1">
      <c r="A45" s="27">
        <v>2009</v>
      </c>
      <c r="B45" s="31">
        <v>7.3788459056955862</v>
      </c>
      <c r="C45" s="31">
        <v>4.5743994316323162</v>
      </c>
      <c r="D45" s="31">
        <v>4.1902532172265703</v>
      </c>
      <c r="E45" s="31">
        <v>2.7161686804058092</v>
      </c>
      <c r="F45" s="31">
        <v>1.8893515369173035</v>
      </c>
      <c r="G45" s="31">
        <v>0.63019526014157601</v>
      </c>
      <c r="H45" s="31">
        <v>91.551465126233694</v>
      </c>
      <c r="I45" s="31">
        <v>94.182079027087326</v>
      </c>
      <c r="J45" s="31">
        <v>1.0696889680695603</v>
      </c>
      <c r="K45" s="31">
        <v>1.2435215412796665</v>
      </c>
      <c r="M45" s="100"/>
      <c r="N45" s="100"/>
      <c r="P45" s="100"/>
      <c r="Q45" s="304"/>
      <c r="S45" s="485"/>
    </row>
    <row r="46" spans="1:25" ht="12.75" customHeight="1">
      <c r="A46" s="27">
        <v>2010</v>
      </c>
      <c r="B46" s="31">
        <v>5.4126700887335257</v>
      </c>
      <c r="C46" s="31">
        <v>4.3812493920733671</v>
      </c>
      <c r="D46" s="31">
        <v>3.2106631395980432</v>
      </c>
      <c r="E46" s="31">
        <v>2.3606576253168852</v>
      </c>
      <c r="F46" s="31">
        <v>1.8242289351517731</v>
      </c>
      <c r="G46" s="31">
        <v>0.62861041433392384</v>
      </c>
      <c r="H46" s="31">
        <v>93.634543874580075</v>
      </c>
      <c r="I46" s="31">
        <v>94.78217304198634</v>
      </c>
      <c r="J46" s="31">
        <v>0.95278603668630824</v>
      </c>
      <c r="K46" s="31">
        <v>0.83657756594154931</v>
      </c>
      <c r="M46" s="100"/>
      <c r="N46" s="100"/>
      <c r="P46" s="100"/>
      <c r="Q46" s="304"/>
      <c r="S46" s="485"/>
    </row>
    <row r="47" spans="1:25" ht="12.75" customHeight="1">
      <c r="A47" s="27">
        <v>2011</v>
      </c>
      <c r="B47" s="31">
        <v>4.8323554220480895</v>
      </c>
      <c r="C47" s="31">
        <v>2.8236985165895412</v>
      </c>
      <c r="D47" s="31">
        <v>3.2341351558345659</v>
      </c>
      <c r="E47" s="31">
        <v>1.8561501588813318</v>
      </c>
      <c r="F47" s="31">
        <v>1.2966141780398892</v>
      </c>
      <c r="G47" s="31">
        <v>0.49053170658572887</v>
      </c>
      <c r="H47" s="31">
        <v>93.690260614005126</v>
      </c>
      <c r="I47" s="31">
        <v>96.155227980084049</v>
      </c>
      <c r="J47" s="31">
        <v>1.4773839639460877</v>
      </c>
      <c r="K47" s="31">
        <v>1.02107350332581</v>
      </c>
      <c r="M47" s="100"/>
      <c r="N47" s="100"/>
      <c r="P47" s="100"/>
      <c r="Q47" s="304"/>
      <c r="S47" s="485"/>
    </row>
    <row r="48" spans="1:25" ht="12.75" customHeight="1">
      <c r="A48" s="27" t="s">
        <v>92</v>
      </c>
      <c r="B48" s="31">
        <v>3.8896938513732486</v>
      </c>
      <c r="C48" s="31">
        <v>1.8844900467235102</v>
      </c>
      <c r="D48" s="31">
        <v>2.0518919881639852</v>
      </c>
      <c r="E48" s="31">
        <v>1.1020648110368148</v>
      </c>
      <c r="F48" s="31">
        <v>0.82234496026600878</v>
      </c>
      <c r="G48" s="31">
        <v>0.51895202129515694</v>
      </c>
      <c r="H48" s="31">
        <v>93.845157744253143</v>
      </c>
      <c r="I48" s="31">
        <v>96.848612922426483</v>
      </c>
      <c r="J48" s="31">
        <v>2.2651484043735426</v>
      </c>
      <c r="K48" s="31">
        <v>1.2668970308504452</v>
      </c>
      <c r="M48" s="100"/>
      <c r="N48" s="100"/>
      <c r="P48" s="100"/>
      <c r="Q48" s="304"/>
      <c r="S48" s="485"/>
    </row>
    <row r="49" spans="1:19" ht="12.75" customHeight="1">
      <c r="A49" s="29" t="s">
        <v>93</v>
      </c>
      <c r="B49" s="31">
        <v>6.3688198910462699</v>
      </c>
      <c r="C49" s="31">
        <v>5.76393478915237</v>
      </c>
      <c r="D49" s="31">
        <v>3.2504012841091501</v>
      </c>
      <c r="E49" s="31">
        <v>2.68118977796397</v>
      </c>
      <c r="F49" s="31">
        <v>1.67654022725979</v>
      </c>
      <c r="G49" s="31">
        <v>0.99322077172099821</v>
      </c>
      <c r="H49" s="31">
        <v>92.62717519317583</v>
      </c>
      <c r="I49" s="31">
        <v>93.643165131825029</v>
      </c>
      <c r="J49" s="31">
        <v>1.0040049157776818</v>
      </c>
      <c r="K49" s="31">
        <v>0.59290007902190389</v>
      </c>
      <c r="M49" s="100"/>
      <c r="N49" s="100"/>
      <c r="P49" s="100"/>
      <c r="Q49" s="304"/>
      <c r="S49" s="485"/>
    </row>
    <row r="50" spans="1:19" ht="12.75" customHeight="1">
      <c r="A50" s="163">
        <v>2013</v>
      </c>
      <c r="B50" s="31">
        <v>4.3315514155043164</v>
      </c>
      <c r="C50" s="31">
        <v>3.5729441991093971</v>
      </c>
      <c r="D50" s="31">
        <v>2.721868844060773</v>
      </c>
      <c r="E50" s="31">
        <v>2.2605558808272774</v>
      </c>
      <c r="F50" s="31">
        <v>1.5823643325261909</v>
      </c>
      <c r="G50" s="31">
        <v>1.0843265352412397</v>
      </c>
      <c r="H50" s="31">
        <v>94.845360824742301</v>
      </c>
      <c r="I50" s="31">
        <v>95.657467532467507</v>
      </c>
      <c r="J50" s="31">
        <v>0.82672679937986338</v>
      </c>
      <c r="K50" s="31">
        <v>0.78797597845360756</v>
      </c>
      <c r="M50" s="100"/>
      <c r="N50" s="100"/>
      <c r="P50" s="100"/>
      <c r="Q50" s="304"/>
      <c r="S50" s="485"/>
    </row>
    <row r="51" spans="1:19" ht="12.75" customHeight="1">
      <c r="A51" s="163">
        <v>2014</v>
      </c>
      <c r="B51" s="31">
        <v>4.3273013375294997</v>
      </c>
      <c r="C51" s="31">
        <v>5.5485498108448903</v>
      </c>
      <c r="D51" s="31">
        <v>2.3200943767204101</v>
      </c>
      <c r="E51" s="31">
        <v>2.6890756302521002</v>
      </c>
      <c r="F51" s="31">
        <v>1.1014948859166001</v>
      </c>
      <c r="G51" s="31">
        <v>1.00882723833544</v>
      </c>
      <c r="H51" s="31">
        <v>94.8072383949646</v>
      </c>
      <c r="I51" s="31">
        <v>93.442622950819697</v>
      </c>
      <c r="J51" s="31">
        <v>0.86546026750590099</v>
      </c>
      <c r="K51" s="31">
        <v>1.00882723833544</v>
      </c>
      <c r="M51" s="100"/>
      <c r="N51" s="100"/>
      <c r="P51" s="100"/>
      <c r="Q51" s="304"/>
      <c r="S51" s="485"/>
    </row>
    <row r="52" spans="1:19" ht="12.75" customHeight="1">
      <c r="A52" s="163">
        <v>2015</v>
      </c>
      <c r="B52" s="31">
        <v>4.20762878489972</v>
      </c>
      <c r="C52" s="31">
        <v>3.0112923462986201</v>
      </c>
      <c r="D52" s="31">
        <v>2.3200943767204101</v>
      </c>
      <c r="E52" s="31">
        <v>1.8394648829431399</v>
      </c>
      <c r="F52" s="31">
        <v>1.2190326386158099</v>
      </c>
      <c r="G52" s="31">
        <v>0.54347826086956497</v>
      </c>
      <c r="H52" s="31">
        <v>94.691309476995698</v>
      </c>
      <c r="I52" s="31">
        <v>96.528649100794695</v>
      </c>
      <c r="J52" s="31">
        <v>1.1010617381046</v>
      </c>
      <c r="K52" s="31">
        <v>0.46005855290673398</v>
      </c>
      <c r="L52" s="447"/>
      <c r="M52" s="100"/>
      <c r="N52" s="100"/>
      <c r="P52" s="100"/>
      <c r="Q52" s="304"/>
      <c r="S52" s="485"/>
    </row>
    <row r="53" spans="1:19" ht="12.75" customHeight="1">
      <c r="A53" s="163">
        <v>2016</v>
      </c>
      <c r="B53" s="31">
        <v>3.1699637319929002</v>
      </c>
      <c r="C53" s="31">
        <v>2.2268447699756102</v>
      </c>
      <c r="D53" s="31">
        <v>1.75670320110675</v>
      </c>
      <c r="E53" s="31">
        <v>1.4376696968318901</v>
      </c>
      <c r="F53" s="31">
        <v>0.99714655905946703</v>
      </c>
      <c r="G53" s="31">
        <v>0.53594432959454896</v>
      </c>
      <c r="H53" s="31">
        <v>95.3675936350337</v>
      </c>
      <c r="I53" s="31">
        <v>97.067693318404096</v>
      </c>
      <c r="J53" s="31">
        <v>1.4624426329733899</v>
      </c>
      <c r="K53" s="31">
        <v>0.70546191162032601</v>
      </c>
      <c r="L53" s="447"/>
      <c r="M53" s="100"/>
      <c r="N53" s="100"/>
      <c r="P53" s="100"/>
      <c r="Q53" s="304"/>
      <c r="S53" s="485"/>
    </row>
    <row r="54" spans="1:19" ht="6" customHeight="1">
      <c r="A54" s="200"/>
      <c r="B54" s="200"/>
      <c r="C54" s="200"/>
      <c r="D54" s="200"/>
      <c r="E54" s="200"/>
      <c r="F54" s="200"/>
      <c r="G54" s="200"/>
      <c r="H54" s="200"/>
      <c r="I54" s="200"/>
      <c r="J54" s="200"/>
      <c r="K54" s="200"/>
    </row>
    <row r="55" spans="1:19" s="127" customFormat="1" ht="54.95" customHeight="1">
      <c r="A55" s="777" t="s">
        <v>269</v>
      </c>
      <c r="B55" s="777"/>
      <c r="C55" s="777"/>
      <c r="D55" s="777"/>
      <c r="E55" s="777"/>
      <c r="F55" s="777"/>
      <c r="G55" s="777"/>
      <c r="H55" s="777"/>
      <c r="I55" s="777"/>
      <c r="J55" s="777"/>
      <c r="K55" s="777"/>
      <c r="Q55" s="710"/>
    </row>
    <row r="56" spans="1:19" s="42" customFormat="1" ht="6" customHeight="1">
      <c r="A56" s="106" t="s">
        <v>40</v>
      </c>
      <c r="B56" s="84"/>
      <c r="C56" s="84"/>
      <c r="D56" s="84"/>
      <c r="E56" s="84"/>
      <c r="F56" s="84"/>
      <c r="G56" s="84"/>
      <c r="H56" s="84"/>
      <c r="I56" s="84"/>
      <c r="J56" s="84"/>
      <c r="K56" s="107"/>
    </row>
    <row r="57" spans="1:19" s="42" customFormat="1" ht="12.75" customHeight="1">
      <c r="A57" s="801" t="s">
        <v>200</v>
      </c>
      <c r="B57" s="801"/>
      <c r="C57" s="801"/>
      <c r="D57" s="801"/>
      <c r="E57" s="801"/>
      <c r="F57" s="801"/>
      <c r="G57" s="801"/>
      <c r="H57" s="801"/>
      <c r="I57" s="801"/>
      <c r="J57" s="801"/>
      <c r="K57" s="801"/>
    </row>
    <row r="58" spans="1:19">
      <c r="E58" s="640"/>
      <c r="G58" s="640"/>
      <c r="K58" s="640"/>
    </row>
    <row r="59" spans="1:19">
      <c r="F59" s="447"/>
      <c r="J59" s="227"/>
    </row>
  </sheetData>
  <mergeCells count="9">
    <mergeCell ref="K1:N1"/>
    <mergeCell ref="A57:K57"/>
    <mergeCell ref="A2:K2"/>
    <mergeCell ref="A55:K55"/>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S39"/>
  <sheetViews>
    <sheetView workbookViewId="0">
      <pane ySplit="4" topLeftCell="A5" activePane="bottomLeft" state="frozen"/>
      <selection activeCell="A17" sqref="A17:XFD18"/>
      <selection pane="bottomLeft" activeCell="I37" sqref="I37"/>
    </sheetView>
  </sheetViews>
  <sheetFormatPr defaultColWidth="9.140625" defaultRowHeight="12.75"/>
  <cols>
    <col min="1" max="1" width="6.7109375" style="20" customWidth="1"/>
    <col min="2" max="34" width="8.7109375" style="20" customWidth="1"/>
    <col min="35" max="16384" width="9.140625" style="20"/>
  </cols>
  <sheetData>
    <row r="1" spans="1:19" s="94" customFormat="1" ht="30" customHeight="1">
      <c r="A1" s="142"/>
      <c r="B1" s="143"/>
      <c r="C1" s="143"/>
      <c r="D1" s="143"/>
      <c r="E1" s="143"/>
      <c r="F1" s="143"/>
      <c r="G1" s="143"/>
      <c r="H1" s="143"/>
      <c r="I1" s="143"/>
      <c r="J1" s="143"/>
      <c r="K1" s="774" t="s">
        <v>354</v>
      </c>
      <c r="L1" s="775"/>
      <c r="M1" s="775"/>
      <c r="N1" s="817"/>
    </row>
    <row r="2" spans="1:19" s="140" customFormat="1" ht="15" customHeight="1">
      <c r="A2" s="803" t="s">
        <v>476</v>
      </c>
      <c r="B2" s="803"/>
      <c r="C2" s="803"/>
      <c r="D2" s="803"/>
      <c r="E2" s="803"/>
      <c r="F2" s="803"/>
      <c r="G2" s="803"/>
      <c r="H2" s="803"/>
      <c r="I2" s="803"/>
      <c r="J2" s="803"/>
      <c r="K2" s="803"/>
    </row>
    <row r="3" spans="1:19" s="127" customFormat="1" ht="30" customHeight="1">
      <c r="A3" s="162"/>
      <c r="B3" s="804" t="s">
        <v>95</v>
      </c>
      <c r="C3" s="804"/>
      <c r="D3" s="804" t="s">
        <v>96</v>
      </c>
      <c r="E3" s="804"/>
      <c r="F3" s="804" t="s">
        <v>97</v>
      </c>
      <c r="G3" s="804"/>
      <c r="H3" s="804" t="s">
        <v>19</v>
      </c>
      <c r="I3" s="804"/>
      <c r="J3" s="804" t="s">
        <v>36</v>
      </c>
      <c r="K3" s="804"/>
      <c r="L3" s="779"/>
      <c r="M3" s="779"/>
      <c r="N3" s="779"/>
      <c r="O3" s="779"/>
      <c r="P3" s="779"/>
      <c r="Q3" s="779"/>
    </row>
    <row r="4" spans="1:19" ht="15" customHeight="1">
      <c r="A4" s="156" t="s">
        <v>40</v>
      </c>
      <c r="B4" s="136" t="s">
        <v>29</v>
      </c>
      <c r="C4" s="136" t="s">
        <v>30</v>
      </c>
      <c r="D4" s="136" t="s">
        <v>29</v>
      </c>
      <c r="E4" s="136" t="s">
        <v>30</v>
      </c>
      <c r="F4" s="136" t="s">
        <v>29</v>
      </c>
      <c r="G4" s="136" t="s">
        <v>30</v>
      </c>
      <c r="H4" s="136" t="s">
        <v>29</v>
      </c>
      <c r="I4" s="136" t="s">
        <v>30</v>
      </c>
      <c r="J4" s="136" t="s">
        <v>29</v>
      </c>
      <c r="K4" s="136" t="s">
        <v>30</v>
      </c>
      <c r="L4" s="135"/>
      <c r="M4" s="135"/>
      <c r="N4" s="2"/>
      <c r="O4" s="2"/>
      <c r="P4" s="2"/>
      <c r="Q4" s="135"/>
    </row>
    <row r="5" spans="1:19" ht="6" customHeight="1">
      <c r="A5" s="373"/>
      <c r="B5" s="389"/>
      <c r="C5" s="389"/>
      <c r="D5" s="324"/>
      <c r="E5" s="324"/>
      <c r="F5" s="389"/>
      <c r="G5" s="389"/>
      <c r="H5" s="389"/>
      <c r="I5" s="389"/>
      <c r="J5" s="389"/>
      <c r="K5" s="389"/>
    </row>
    <row r="6" spans="1:19" ht="12.75" customHeight="1">
      <c r="A6" s="27">
        <v>2004</v>
      </c>
      <c r="B6" s="31">
        <v>6.2194570640454803</v>
      </c>
      <c r="C6" s="31">
        <v>3.9065298367352841</v>
      </c>
      <c r="D6" s="35" t="s">
        <v>38</v>
      </c>
      <c r="E6" s="35" t="s">
        <v>38</v>
      </c>
      <c r="F6" s="31">
        <v>1.3959204364213025</v>
      </c>
      <c r="G6" s="31">
        <v>1.01677666476728</v>
      </c>
      <c r="H6" s="31">
        <v>93.212407203835895</v>
      </c>
      <c r="I6" s="31">
        <v>95.104284685677698</v>
      </c>
      <c r="J6" s="31">
        <v>0.56813573211842416</v>
      </c>
      <c r="K6" s="31">
        <v>0.98918547758704722</v>
      </c>
      <c r="M6" s="100"/>
      <c r="N6" s="96"/>
      <c r="P6" s="100"/>
      <c r="S6" s="485"/>
    </row>
    <row r="7" spans="1:19" ht="12.75" customHeight="1">
      <c r="A7" s="27">
        <v>2005</v>
      </c>
      <c r="B7" s="31">
        <v>7.0252469714878449</v>
      </c>
      <c r="C7" s="31">
        <v>5.2657149828458616</v>
      </c>
      <c r="D7" s="35" t="s">
        <v>38</v>
      </c>
      <c r="E7" s="35" t="s">
        <v>38</v>
      </c>
      <c r="F7" s="31">
        <v>1.4379706193641741</v>
      </c>
      <c r="G7" s="31">
        <v>0.40474424836675488</v>
      </c>
      <c r="H7" s="31">
        <v>92.106114471481021</v>
      </c>
      <c r="I7" s="31">
        <v>93.911356333573394</v>
      </c>
      <c r="J7" s="31">
        <v>0.8686385570314209</v>
      </c>
      <c r="K7" s="31">
        <v>0.82292868358084437</v>
      </c>
      <c r="M7" s="100"/>
      <c r="N7" s="96"/>
      <c r="P7" s="100"/>
      <c r="S7" s="485"/>
    </row>
    <row r="8" spans="1:19" ht="12.75" customHeight="1">
      <c r="A8" s="27">
        <v>2006</v>
      </c>
      <c r="B8" s="31">
        <v>7.7737882616016734</v>
      </c>
      <c r="C8" s="31">
        <v>4.9796786675078604</v>
      </c>
      <c r="D8" s="35" t="s">
        <v>38</v>
      </c>
      <c r="E8" s="35" t="s">
        <v>38</v>
      </c>
      <c r="F8" s="31">
        <v>1.9372514105455134</v>
      </c>
      <c r="G8" s="31">
        <v>0.5144907136711252</v>
      </c>
      <c r="H8" s="31">
        <v>91.302413728320815</v>
      </c>
      <c r="I8" s="31">
        <v>94.019406574493132</v>
      </c>
      <c r="J8" s="31">
        <v>0.92379801007730977</v>
      </c>
      <c r="K8" s="31">
        <v>1.0009147579990887</v>
      </c>
      <c r="M8" s="100"/>
      <c r="N8" s="96"/>
      <c r="P8" s="100"/>
      <c r="S8" s="485"/>
    </row>
    <row r="9" spans="1:19" ht="12.75" customHeight="1">
      <c r="A9" s="27">
        <v>2007</v>
      </c>
      <c r="B9" s="31">
        <v>5.1710436910106097</v>
      </c>
      <c r="C9" s="31">
        <v>4.0700182877826814</v>
      </c>
      <c r="D9" s="31">
        <v>2.5590308696281165</v>
      </c>
      <c r="E9" s="31">
        <v>1.0458399883021636</v>
      </c>
      <c r="F9" s="31">
        <v>0.94352391528921153</v>
      </c>
      <c r="G9" s="31">
        <v>0.26366861985990747</v>
      </c>
      <c r="H9" s="31">
        <v>93.972002459070566</v>
      </c>
      <c r="I9" s="31">
        <v>94.824178117747408</v>
      </c>
      <c r="J9" s="31">
        <v>0.85695384991866586</v>
      </c>
      <c r="K9" s="31">
        <v>1.1058035944696103</v>
      </c>
      <c r="M9" s="100"/>
      <c r="N9" s="96"/>
      <c r="O9" s="326"/>
      <c r="P9" s="100"/>
      <c r="S9" s="485"/>
    </row>
    <row r="10" spans="1:19" ht="12.75" customHeight="1">
      <c r="A10" s="27">
        <v>2008</v>
      </c>
      <c r="B10" s="31">
        <v>5.1799357214757276</v>
      </c>
      <c r="C10" s="31">
        <v>4.5280682012377493</v>
      </c>
      <c r="D10" s="31">
        <v>2.1622726630381459</v>
      </c>
      <c r="E10" s="31">
        <v>2.0231004876971377</v>
      </c>
      <c r="F10" s="31">
        <v>0.73837426268638373</v>
      </c>
      <c r="G10" s="31">
        <v>0.63127431414069812</v>
      </c>
      <c r="H10" s="31">
        <v>94.047830784886713</v>
      </c>
      <c r="I10" s="31">
        <v>95.02866693564161</v>
      </c>
      <c r="J10" s="31">
        <v>0.77223349363749361</v>
      </c>
      <c r="K10" s="31">
        <v>0.4432648631209975</v>
      </c>
      <c r="M10" s="100"/>
      <c r="N10" s="96"/>
      <c r="O10" s="326"/>
      <c r="P10" s="100"/>
      <c r="S10" s="485"/>
    </row>
    <row r="11" spans="1:19" ht="12.75" customHeight="1">
      <c r="A11" s="27">
        <v>2009</v>
      </c>
      <c r="B11" s="31">
        <v>5.5500637689201717</v>
      </c>
      <c r="C11" s="31">
        <v>4.3885885475850985</v>
      </c>
      <c r="D11" s="31">
        <v>3.0074032904987242</v>
      </c>
      <c r="E11" s="31">
        <v>1.3910257552031615</v>
      </c>
      <c r="F11" s="31">
        <v>1.0618935382460029</v>
      </c>
      <c r="G11" s="31">
        <v>0.38226860924294132</v>
      </c>
      <c r="H11" s="31">
        <v>93.778375237929453</v>
      </c>
      <c r="I11" s="31">
        <v>95.114322225769371</v>
      </c>
      <c r="J11" s="31">
        <v>0.67156099315028595</v>
      </c>
      <c r="K11" s="31">
        <v>0.4970892266452781</v>
      </c>
      <c r="M11" s="100"/>
      <c r="N11" s="96"/>
      <c r="O11" s="326"/>
      <c r="P11" s="100"/>
      <c r="S11" s="485"/>
    </row>
    <row r="12" spans="1:19" ht="12.75" customHeight="1">
      <c r="A12" s="27">
        <v>2010</v>
      </c>
      <c r="B12" s="31">
        <v>4.9645358350430593</v>
      </c>
      <c r="C12" s="31">
        <v>3.6259896144045616</v>
      </c>
      <c r="D12" s="31">
        <v>2.7545510120585686</v>
      </c>
      <c r="E12" s="31">
        <v>1.2415603770941732</v>
      </c>
      <c r="F12" s="31">
        <v>1.1248926059625519</v>
      </c>
      <c r="G12" s="31">
        <v>0.22693999939813375</v>
      </c>
      <c r="H12" s="31">
        <v>93.663827933944987</v>
      </c>
      <c r="I12" s="31">
        <v>95.4698337017265</v>
      </c>
      <c r="J12" s="31">
        <v>1.3716362310122703</v>
      </c>
      <c r="K12" s="31">
        <v>0.90417668386890593</v>
      </c>
      <c r="M12" s="100"/>
      <c r="N12" s="96"/>
      <c r="O12" s="326"/>
      <c r="P12" s="100"/>
      <c r="S12" s="485"/>
    </row>
    <row r="13" spans="1:19" ht="12.75" customHeight="1">
      <c r="A13" s="27">
        <v>2011</v>
      </c>
      <c r="B13" s="31">
        <v>5.7614263683114695</v>
      </c>
      <c r="C13" s="31">
        <v>2.7566225619819766</v>
      </c>
      <c r="D13" s="31">
        <v>3.5176970037700754</v>
      </c>
      <c r="E13" s="31">
        <v>0.53490230202348843</v>
      </c>
      <c r="F13" s="31">
        <v>1.203865066465887</v>
      </c>
      <c r="G13" s="31">
        <v>0.19105615004816906</v>
      </c>
      <c r="H13" s="31">
        <v>93.313854577794501</v>
      </c>
      <c r="I13" s="31">
        <v>96.415998473321039</v>
      </c>
      <c r="J13" s="31">
        <v>0.9247190538941561</v>
      </c>
      <c r="K13" s="31">
        <v>0.82737896469704308</v>
      </c>
      <c r="M13" s="100"/>
      <c r="N13" s="96"/>
      <c r="O13" s="326"/>
      <c r="P13" s="100"/>
      <c r="S13" s="485"/>
    </row>
    <row r="14" spans="1:19" ht="12.75" customHeight="1">
      <c r="A14" s="27" t="s">
        <v>92</v>
      </c>
      <c r="B14" s="31">
        <v>4.4017148530872436</v>
      </c>
      <c r="C14" s="31">
        <v>2.633089568814166</v>
      </c>
      <c r="D14" s="31">
        <v>1.4753547533165943</v>
      </c>
      <c r="E14" s="31">
        <v>0.97735777776656019</v>
      </c>
      <c r="F14" s="31">
        <v>0.52045584706073345</v>
      </c>
      <c r="G14" s="31">
        <v>0.26726883674646829</v>
      </c>
      <c r="H14" s="31">
        <v>93.432113969614434</v>
      </c>
      <c r="I14" s="31">
        <v>96.138826186883193</v>
      </c>
      <c r="J14" s="31">
        <v>2.1661711772982395</v>
      </c>
      <c r="K14" s="31">
        <v>1.2280842443023121</v>
      </c>
      <c r="M14" s="100"/>
      <c r="N14" s="96"/>
      <c r="O14" s="326"/>
      <c r="P14" s="100"/>
      <c r="S14" s="485"/>
    </row>
    <row r="15" spans="1:19" s="92" customFormat="1" ht="12.75" customHeight="1">
      <c r="A15" s="642" t="s">
        <v>93</v>
      </c>
      <c r="B15" s="31">
        <v>7.0261456098609898</v>
      </c>
      <c r="C15" s="31">
        <v>5.43299361601259</v>
      </c>
      <c r="D15" s="31">
        <v>2.8701568242495799</v>
      </c>
      <c r="E15" s="31">
        <v>1.4333519130893699</v>
      </c>
      <c r="F15" s="31">
        <v>1.17759799579032</v>
      </c>
      <c r="G15" s="31">
        <v>0.421663829282586</v>
      </c>
      <c r="H15" s="31">
        <v>91.992553994997706</v>
      </c>
      <c r="I15" s="31">
        <v>93.8118001907322</v>
      </c>
      <c r="J15" s="31">
        <v>0.98130039514126399</v>
      </c>
      <c r="K15" s="31">
        <v>0.75520619325526295</v>
      </c>
      <c r="M15" s="100"/>
      <c r="N15" s="96"/>
      <c r="O15" s="326"/>
      <c r="P15" s="643"/>
      <c r="S15" s="485"/>
    </row>
    <row r="16" spans="1:19" ht="12.75" customHeight="1">
      <c r="A16" s="163">
        <v>2013</v>
      </c>
      <c r="B16" s="31">
        <v>5.2474278035687396</v>
      </c>
      <c r="C16" s="31">
        <v>4.6158505705250201</v>
      </c>
      <c r="D16" s="31">
        <v>1.9922544590536699</v>
      </c>
      <c r="E16" s="31">
        <v>1.5248847723743999</v>
      </c>
      <c r="F16" s="31">
        <v>0.82095264864977002</v>
      </c>
      <c r="G16" s="31">
        <v>0.66915715287543798</v>
      </c>
      <c r="H16" s="31">
        <v>93.929824747467094</v>
      </c>
      <c r="I16" s="31">
        <v>94.521892653875398</v>
      </c>
      <c r="J16" s="31">
        <v>0.82274744896420604</v>
      </c>
      <c r="K16" s="31">
        <v>0.86225677559962499</v>
      </c>
      <c r="M16" s="100"/>
      <c r="N16" s="96"/>
      <c r="O16" s="326"/>
      <c r="P16" s="643"/>
      <c r="S16" s="485"/>
    </row>
    <row r="17" spans="1:19" ht="12.75" customHeight="1">
      <c r="A17" s="163">
        <v>2014</v>
      </c>
      <c r="B17" s="31">
        <v>5.2422405033770296</v>
      </c>
      <c r="C17" s="31">
        <v>4.1853446526286202</v>
      </c>
      <c r="D17" s="31">
        <v>1.6775128330137701</v>
      </c>
      <c r="E17" s="31">
        <v>1.36399467142273</v>
      </c>
      <c r="F17" s="31">
        <v>0.889899696304018</v>
      </c>
      <c r="G17" s="31">
        <v>0.39251774373209602</v>
      </c>
      <c r="H17" s="31">
        <v>94.262183662787393</v>
      </c>
      <c r="I17" s="31">
        <v>95.326914801055196</v>
      </c>
      <c r="J17" s="31">
        <v>0.49557583383563097</v>
      </c>
      <c r="K17" s="31">
        <v>0.487740546316214</v>
      </c>
      <c r="M17" s="100"/>
      <c r="N17" s="96"/>
      <c r="O17" s="326"/>
      <c r="P17" s="643"/>
      <c r="S17" s="485"/>
    </row>
    <row r="18" spans="1:19" ht="12.75" customHeight="1">
      <c r="A18" s="163">
        <v>2015</v>
      </c>
      <c r="B18" s="31">
        <v>3.04868392334361</v>
      </c>
      <c r="C18" s="31">
        <v>3.4046282898092199</v>
      </c>
      <c r="D18" s="31">
        <v>1.33211671146655</v>
      </c>
      <c r="E18" s="31">
        <v>1.02413678682307</v>
      </c>
      <c r="F18" s="31">
        <v>0.603749157278202</v>
      </c>
      <c r="G18" s="31">
        <v>0.26096983583559102</v>
      </c>
      <c r="H18" s="31">
        <v>96.306511070417201</v>
      </c>
      <c r="I18" s="31">
        <v>95.932924968881096</v>
      </c>
      <c r="J18" s="31">
        <v>0.64480500623918602</v>
      </c>
      <c r="K18" s="31">
        <v>0.66244674130965098</v>
      </c>
      <c r="L18" s="448"/>
      <c r="M18" s="100"/>
      <c r="N18" s="96"/>
      <c r="O18" s="326"/>
      <c r="P18" s="643"/>
      <c r="S18" s="485"/>
    </row>
    <row r="19" spans="1:19" ht="12.75" customHeight="1">
      <c r="A19" s="163">
        <v>2016</v>
      </c>
      <c r="B19" s="31">
        <v>3.9</v>
      </c>
      <c r="C19" s="31">
        <v>2.8</v>
      </c>
      <c r="D19" s="31">
        <v>1.66794068788119</v>
      </c>
      <c r="E19" s="31">
        <v>0.95910150413942796</v>
      </c>
      <c r="F19" s="31">
        <v>0.97954035078971002</v>
      </c>
      <c r="G19" s="31">
        <v>0.49284042272733503</v>
      </c>
      <c r="H19" s="31">
        <v>94.1</v>
      </c>
      <c r="I19" s="31">
        <v>96.3</v>
      </c>
      <c r="J19" s="31">
        <v>2</v>
      </c>
      <c r="K19" s="31">
        <v>0.9</v>
      </c>
      <c r="L19" s="448"/>
      <c r="M19" s="100"/>
      <c r="N19" s="96"/>
      <c r="O19" s="326"/>
      <c r="P19" s="643"/>
      <c r="S19" s="485"/>
    </row>
    <row r="20" spans="1:19" ht="6" customHeight="1">
      <c r="A20" s="200"/>
      <c r="B20" s="200"/>
      <c r="C20" s="200"/>
      <c r="D20" s="200"/>
      <c r="E20" s="200"/>
      <c r="F20" s="200"/>
      <c r="G20" s="200"/>
      <c r="H20" s="200"/>
      <c r="I20" s="200"/>
      <c r="J20" s="200"/>
      <c r="K20" s="200"/>
    </row>
    <row r="21" spans="1:19" ht="42.95" customHeight="1">
      <c r="A21" s="777" t="s">
        <v>268</v>
      </c>
      <c r="B21" s="777"/>
      <c r="C21" s="777"/>
      <c r="D21" s="777"/>
      <c r="E21" s="777"/>
      <c r="F21" s="777"/>
      <c r="G21" s="777"/>
      <c r="H21" s="777"/>
      <c r="I21" s="777"/>
      <c r="J21" s="777"/>
      <c r="K21" s="777"/>
      <c r="L21" s="127"/>
      <c r="M21" s="711"/>
      <c r="O21" s="326"/>
      <c r="P21" s="100"/>
    </row>
    <row r="22" spans="1:19" s="42" customFormat="1" ht="6" customHeight="1">
      <c r="A22" s="106" t="s">
        <v>40</v>
      </c>
      <c r="B22" s="84"/>
      <c r="C22" s="84"/>
      <c r="D22" s="84"/>
      <c r="E22" s="84"/>
      <c r="F22" s="84"/>
      <c r="G22" s="84"/>
      <c r="H22" s="84"/>
      <c r="I22" s="84"/>
      <c r="J22" s="84"/>
      <c r="K22" s="107"/>
    </row>
    <row r="23" spans="1:19" s="42" customFormat="1" ht="12.75" customHeight="1">
      <c r="A23" s="801" t="s">
        <v>200</v>
      </c>
      <c r="B23" s="801"/>
      <c r="C23" s="801"/>
      <c r="D23" s="801"/>
      <c r="E23" s="801"/>
      <c r="F23" s="801"/>
      <c r="G23" s="801"/>
      <c r="H23" s="801"/>
      <c r="I23" s="801"/>
      <c r="J23" s="801"/>
      <c r="K23" s="801"/>
    </row>
    <row r="24" spans="1:19">
      <c r="E24" s="641"/>
      <c r="G24" s="641"/>
      <c r="K24" s="641"/>
    </row>
    <row r="26" spans="1:19">
      <c r="N26" s="95"/>
    </row>
    <row r="27" spans="1:19">
      <c r="N27" s="95"/>
    </row>
    <row r="28" spans="1:19">
      <c r="N28" s="95"/>
    </row>
    <row r="29" spans="1:19">
      <c r="N29" s="95"/>
    </row>
    <row r="30" spans="1:19">
      <c r="N30" s="95"/>
    </row>
    <row r="31" spans="1:19">
      <c r="N31" s="95"/>
    </row>
    <row r="32" spans="1:19">
      <c r="N32" s="95"/>
    </row>
    <row r="33" spans="14:14">
      <c r="N33" s="95"/>
    </row>
    <row r="34" spans="14:14">
      <c r="N34" s="95"/>
    </row>
    <row r="35" spans="14:14">
      <c r="N35" s="95"/>
    </row>
    <row r="36" spans="14:14">
      <c r="N36" s="95"/>
    </row>
    <row r="37" spans="14:14">
      <c r="N37" s="95"/>
    </row>
    <row r="38" spans="14:14">
      <c r="N38" s="95"/>
    </row>
    <row r="39" spans="14:14">
      <c r="N39" s="95"/>
    </row>
  </sheetData>
  <mergeCells count="12">
    <mergeCell ref="P3:Q3"/>
    <mergeCell ref="B3:C3"/>
    <mergeCell ref="D3:E3"/>
    <mergeCell ref="F3:G3"/>
    <mergeCell ref="H3:I3"/>
    <mergeCell ref="J3:K3"/>
    <mergeCell ref="L3:M3"/>
    <mergeCell ref="A23:K23"/>
    <mergeCell ref="K1:N1"/>
    <mergeCell ref="A2:K2"/>
    <mergeCell ref="A21:K21"/>
    <mergeCell ref="N3:O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41"/>
  <sheetViews>
    <sheetView workbookViewId="0">
      <pane ySplit="4" topLeftCell="A5" activePane="bottomLeft" state="frozen"/>
      <selection activeCell="A17" sqref="A17:XFD18"/>
      <selection pane="bottomLeft" activeCell="B42" sqref="B42"/>
    </sheetView>
  </sheetViews>
  <sheetFormatPr defaultColWidth="9.140625" defaultRowHeight="12.75"/>
  <cols>
    <col min="1" max="1" width="6.7109375" style="20" customWidth="1"/>
    <col min="2" max="27" width="8.7109375" style="20" customWidth="1"/>
    <col min="28"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40" customFormat="1" ht="30" customHeight="1">
      <c r="A2" s="803" t="s">
        <v>389</v>
      </c>
      <c r="B2" s="803"/>
      <c r="C2" s="803"/>
      <c r="D2" s="803"/>
      <c r="E2" s="803"/>
      <c r="F2" s="803"/>
      <c r="G2" s="803"/>
      <c r="H2" s="803"/>
      <c r="I2" s="803"/>
      <c r="J2" s="803"/>
      <c r="K2" s="803"/>
    </row>
    <row r="3" spans="1:14" s="127" customFormat="1" ht="30" customHeight="1">
      <c r="A3" s="162"/>
      <c r="B3" s="804" t="s">
        <v>95</v>
      </c>
      <c r="C3" s="804"/>
      <c r="D3" s="804" t="s">
        <v>96</v>
      </c>
      <c r="E3" s="804"/>
      <c r="F3" s="804" t="s">
        <v>97</v>
      </c>
      <c r="G3" s="804"/>
      <c r="H3" s="804" t="s">
        <v>19</v>
      </c>
      <c r="I3" s="804"/>
      <c r="J3" s="804" t="s">
        <v>36</v>
      </c>
      <c r="K3" s="804"/>
    </row>
    <row r="4" spans="1:14" ht="15" customHeight="1">
      <c r="A4" s="156" t="s">
        <v>40</v>
      </c>
      <c r="B4" s="136" t="s">
        <v>29</v>
      </c>
      <c r="C4" s="136" t="s">
        <v>30</v>
      </c>
      <c r="D4" s="136" t="s">
        <v>29</v>
      </c>
      <c r="E4" s="136" t="s">
        <v>30</v>
      </c>
      <c r="F4" s="136" t="s">
        <v>29</v>
      </c>
      <c r="G4" s="136" t="s">
        <v>30</v>
      </c>
      <c r="H4" s="136" t="s">
        <v>29</v>
      </c>
      <c r="I4" s="136" t="s">
        <v>30</v>
      </c>
      <c r="J4" s="136" t="s">
        <v>29</v>
      </c>
      <c r="K4" s="136" t="s">
        <v>30</v>
      </c>
    </row>
    <row r="5" spans="1:14" ht="6" customHeight="1">
      <c r="A5" s="373"/>
      <c r="B5" s="389"/>
      <c r="C5" s="389"/>
      <c r="D5" s="324"/>
      <c r="E5" s="324"/>
      <c r="F5" s="324"/>
      <c r="G5" s="324"/>
      <c r="H5" s="389"/>
      <c r="I5" s="389"/>
      <c r="J5" s="389"/>
      <c r="K5" s="389"/>
    </row>
    <row r="6" spans="1:14" ht="12.75" customHeight="1">
      <c r="A6" s="27">
        <v>1989</v>
      </c>
      <c r="B6" s="31">
        <v>2.1721950403107133</v>
      </c>
      <c r="C6" s="31">
        <v>3.6210813597165208</v>
      </c>
      <c r="D6" s="35" t="s">
        <v>38</v>
      </c>
      <c r="E6" s="35" t="s">
        <v>38</v>
      </c>
      <c r="F6" s="35" t="s">
        <v>38</v>
      </c>
      <c r="G6" s="35" t="s">
        <v>38</v>
      </c>
      <c r="H6" s="31">
        <v>97.38370495289405</v>
      </c>
      <c r="I6" s="31">
        <v>95.93914135856302</v>
      </c>
      <c r="J6" s="31">
        <v>0.44410000679524636</v>
      </c>
      <c r="K6" s="31">
        <v>0.43977728172057584</v>
      </c>
    </row>
    <row r="7" spans="1:14" ht="12.75" customHeight="1">
      <c r="A7" s="27">
        <v>1990</v>
      </c>
      <c r="B7" s="31">
        <v>2.5259598666969345</v>
      </c>
      <c r="C7" s="31">
        <v>4.2808161199890264</v>
      </c>
      <c r="D7" s="35" t="s">
        <v>38</v>
      </c>
      <c r="E7" s="35" t="s">
        <v>38</v>
      </c>
      <c r="F7" s="35" t="s">
        <v>38</v>
      </c>
      <c r="G7" s="35" t="s">
        <v>38</v>
      </c>
      <c r="H7" s="31">
        <v>96.906239059874636</v>
      </c>
      <c r="I7" s="31">
        <v>95.379113781637045</v>
      </c>
      <c r="J7" s="31">
        <v>0.5678010734290323</v>
      </c>
      <c r="K7" s="31">
        <v>0.34007009837404084</v>
      </c>
    </row>
    <row r="8" spans="1:14" ht="12.75" customHeight="1">
      <c r="A8" s="27">
        <v>1991</v>
      </c>
      <c r="B8" s="31">
        <v>2.6282251953379974</v>
      </c>
      <c r="C8" s="31">
        <v>3.9456597899246395</v>
      </c>
      <c r="D8" s="35" t="s">
        <v>38</v>
      </c>
      <c r="E8" s="35" t="s">
        <v>38</v>
      </c>
      <c r="F8" s="35" t="s">
        <v>38</v>
      </c>
      <c r="G8" s="35" t="s">
        <v>38</v>
      </c>
      <c r="H8" s="31">
        <v>96.911781086699122</v>
      </c>
      <c r="I8" s="31">
        <v>95.703599477344653</v>
      </c>
      <c r="J8" s="31">
        <v>0.49283357429477925</v>
      </c>
      <c r="K8" s="31">
        <v>0.42286533949805594</v>
      </c>
    </row>
    <row r="9" spans="1:14" ht="12.75" customHeight="1">
      <c r="A9" s="27">
        <v>1992</v>
      </c>
      <c r="B9" s="31">
        <v>2.0479323828149805</v>
      </c>
      <c r="C9" s="31">
        <v>3.8329534939562122</v>
      </c>
      <c r="D9" s="35" t="s">
        <v>38</v>
      </c>
      <c r="E9" s="35" t="s">
        <v>38</v>
      </c>
      <c r="F9" s="35" t="s">
        <v>38</v>
      </c>
      <c r="G9" s="35" t="s">
        <v>38</v>
      </c>
      <c r="H9" s="31">
        <v>97.081761463096186</v>
      </c>
      <c r="I9" s="31">
        <v>95.318699831390148</v>
      </c>
      <c r="J9" s="31">
        <v>0.8703061540896222</v>
      </c>
      <c r="K9" s="31">
        <v>0.84834667465255054</v>
      </c>
    </row>
    <row r="10" spans="1:14" ht="12.75" customHeight="1">
      <c r="A10" s="27">
        <v>1993</v>
      </c>
      <c r="B10" s="31">
        <v>2.0812243324568942</v>
      </c>
      <c r="C10" s="31">
        <v>4.395070824575285</v>
      </c>
      <c r="D10" s="35" t="s">
        <v>38</v>
      </c>
      <c r="E10" s="35" t="s">
        <v>38</v>
      </c>
      <c r="F10" s="35" t="s">
        <v>38</v>
      </c>
      <c r="G10" s="35" t="s">
        <v>38</v>
      </c>
      <c r="H10" s="31">
        <v>97.056527264611375</v>
      </c>
      <c r="I10" s="31">
        <v>94.607340541581465</v>
      </c>
      <c r="J10" s="31">
        <v>0.86224840293185312</v>
      </c>
      <c r="K10" s="31">
        <v>1.1015050851000792</v>
      </c>
    </row>
    <row r="11" spans="1:14" ht="12.75" customHeight="1">
      <c r="A11" s="27">
        <v>1994</v>
      </c>
      <c r="B11" s="31">
        <v>3.4749825696149399</v>
      </c>
      <c r="C11" s="31">
        <v>3.7011501095768513</v>
      </c>
      <c r="D11" s="35" t="s">
        <v>38</v>
      </c>
      <c r="E11" s="35" t="s">
        <v>38</v>
      </c>
      <c r="F11" s="35" t="s">
        <v>38</v>
      </c>
      <c r="G11" s="35" t="s">
        <v>38</v>
      </c>
      <c r="H11" s="31">
        <v>95.294059481001952</v>
      </c>
      <c r="I11" s="31">
        <v>95.333519308482096</v>
      </c>
      <c r="J11" s="31">
        <v>1.2309579493828453</v>
      </c>
      <c r="K11" s="31">
        <v>0.9653305819412985</v>
      </c>
    </row>
    <row r="12" spans="1:14" ht="12.75" customHeight="1">
      <c r="A12" s="27">
        <v>1995</v>
      </c>
      <c r="B12" s="31">
        <v>3.3201364643691709</v>
      </c>
      <c r="C12" s="31">
        <v>5.6817179194829013</v>
      </c>
      <c r="D12" s="35" t="s">
        <v>38</v>
      </c>
      <c r="E12" s="35" t="s">
        <v>38</v>
      </c>
      <c r="F12" s="35" t="s">
        <v>38</v>
      </c>
      <c r="G12" s="35" t="s">
        <v>38</v>
      </c>
      <c r="H12" s="31">
        <v>95.841408178863546</v>
      </c>
      <c r="I12" s="31">
        <v>93.661425989236903</v>
      </c>
      <c r="J12" s="31">
        <v>0.83845535676745253</v>
      </c>
      <c r="K12" s="31">
        <v>0.65685609127971811</v>
      </c>
    </row>
    <row r="13" spans="1:14" ht="12.75" customHeight="1">
      <c r="A13" s="27">
        <v>1996</v>
      </c>
      <c r="B13" s="31">
        <v>3.7751750436233982</v>
      </c>
      <c r="C13" s="31">
        <v>5.2035696103585911</v>
      </c>
      <c r="D13" s="35" t="s">
        <v>38</v>
      </c>
      <c r="E13" s="35" t="s">
        <v>38</v>
      </c>
      <c r="F13" s="35" t="s">
        <v>38</v>
      </c>
      <c r="G13" s="35" t="s">
        <v>38</v>
      </c>
      <c r="H13" s="31">
        <v>95.490836689372799</v>
      </c>
      <c r="I13" s="31">
        <v>94.191057258597695</v>
      </c>
      <c r="J13" s="31">
        <v>0.73398826700357322</v>
      </c>
      <c r="K13" s="31">
        <v>0.60537313104225288</v>
      </c>
    </row>
    <row r="14" spans="1:14" ht="12.75" customHeight="1">
      <c r="A14" s="27">
        <v>1997</v>
      </c>
      <c r="B14" s="31">
        <v>4.256427953438954</v>
      </c>
      <c r="C14" s="31">
        <v>4.7675166374828137</v>
      </c>
      <c r="D14" s="35" t="s">
        <v>38</v>
      </c>
      <c r="E14" s="35" t="s">
        <v>38</v>
      </c>
      <c r="F14" s="35" t="s">
        <v>38</v>
      </c>
      <c r="G14" s="35" t="s">
        <v>38</v>
      </c>
      <c r="H14" s="31">
        <v>95.105733935758224</v>
      </c>
      <c r="I14" s="31">
        <v>94.80938623424953</v>
      </c>
      <c r="J14" s="31">
        <v>0.63783811080263919</v>
      </c>
      <c r="K14" s="31">
        <v>0.42309712826890283</v>
      </c>
    </row>
    <row r="15" spans="1:14" ht="12.75" customHeight="1">
      <c r="A15" s="27">
        <v>1998</v>
      </c>
      <c r="B15" s="31">
        <v>4.2597416562982309</v>
      </c>
      <c r="C15" s="31">
        <v>4.5479065425929992</v>
      </c>
      <c r="D15" s="35" t="s">
        <v>38</v>
      </c>
      <c r="E15" s="35" t="s">
        <v>38</v>
      </c>
      <c r="F15" s="35" t="s">
        <v>38</v>
      </c>
      <c r="G15" s="35" t="s">
        <v>38</v>
      </c>
      <c r="H15" s="31">
        <v>94.662976814932819</v>
      </c>
      <c r="I15" s="31">
        <v>94.694465769362381</v>
      </c>
      <c r="J15" s="31">
        <v>1.0772815287687092</v>
      </c>
      <c r="K15" s="31">
        <v>0.75762768804445813</v>
      </c>
    </row>
    <row r="16" spans="1:14" ht="12.75" customHeight="1">
      <c r="A16" s="27">
        <v>1999</v>
      </c>
      <c r="B16" s="31">
        <v>3.4702855990039487</v>
      </c>
      <c r="C16" s="31">
        <v>4.2429903310579471</v>
      </c>
      <c r="D16" s="35" t="s">
        <v>38</v>
      </c>
      <c r="E16" s="35" t="s">
        <v>38</v>
      </c>
      <c r="F16" s="35" t="s">
        <v>38</v>
      </c>
      <c r="G16" s="35" t="s">
        <v>38</v>
      </c>
      <c r="H16" s="31">
        <v>95.853227451676702</v>
      </c>
      <c r="I16" s="31">
        <v>94.947619849443228</v>
      </c>
      <c r="J16" s="31">
        <v>1.1459621701492613</v>
      </c>
      <c r="K16" s="31">
        <v>1.7798414962948428</v>
      </c>
    </row>
    <row r="17" spans="1:11" ht="12.75" customHeight="1">
      <c r="A17" s="27" t="s">
        <v>100</v>
      </c>
      <c r="B17" s="31">
        <v>3.3770495669583713</v>
      </c>
      <c r="C17" s="31">
        <v>4.2846097270376866</v>
      </c>
      <c r="D17" s="35" t="s">
        <v>38</v>
      </c>
      <c r="E17" s="35" t="s">
        <v>38</v>
      </c>
      <c r="F17" s="35" t="s">
        <v>38</v>
      </c>
      <c r="G17" s="35" t="s">
        <v>38</v>
      </c>
      <c r="H17" s="31">
        <v>95.702289406360862</v>
      </c>
      <c r="I17" s="31">
        <v>94.099308645019804</v>
      </c>
      <c r="J17" s="31">
        <v>0.92066102668075767</v>
      </c>
      <c r="K17" s="31">
        <v>1.6160816279424093</v>
      </c>
    </row>
    <row r="18" spans="1:11" ht="12.75" customHeight="1">
      <c r="A18" s="27" t="s">
        <v>101</v>
      </c>
      <c r="B18" s="31">
        <v>3.7119631860707605</v>
      </c>
      <c r="C18" s="31">
        <v>5.4128940725027848</v>
      </c>
      <c r="D18" s="35" t="s">
        <v>38</v>
      </c>
      <c r="E18" s="35" t="s">
        <v>38</v>
      </c>
      <c r="F18" s="35" t="s">
        <v>38</v>
      </c>
      <c r="G18" s="35" t="s">
        <v>38</v>
      </c>
      <c r="H18" s="31">
        <v>95.590866842540535</v>
      </c>
      <c r="I18" s="31">
        <v>93.85879075841828</v>
      </c>
      <c r="J18" s="31">
        <v>0.69716997138859793</v>
      </c>
      <c r="K18" s="31">
        <v>0.72831516907883942</v>
      </c>
    </row>
    <row r="19" spans="1:11" ht="12.75" customHeight="1">
      <c r="A19" s="27">
        <v>2001</v>
      </c>
      <c r="B19" s="31">
        <v>3.6987033639713287</v>
      </c>
      <c r="C19" s="31">
        <v>5.0520687989270741</v>
      </c>
      <c r="D19" s="35" t="s">
        <v>38</v>
      </c>
      <c r="E19" s="35" t="s">
        <v>38</v>
      </c>
      <c r="F19" s="35" t="s">
        <v>38</v>
      </c>
      <c r="G19" s="35" t="s">
        <v>38</v>
      </c>
      <c r="H19" s="31">
        <v>95.061387039704059</v>
      </c>
      <c r="I19" s="31">
        <v>93.542275788719024</v>
      </c>
      <c r="J19" s="31">
        <v>1.2399095963245812</v>
      </c>
      <c r="K19" s="31">
        <v>1.405655412353495</v>
      </c>
    </row>
    <row r="20" spans="1:11" ht="12.75" customHeight="1">
      <c r="A20" s="27">
        <v>2002</v>
      </c>
      <c r="B20" s="31">
        <v>3.9541263237635396</v>
      </c>
      <c r="C20" s="31">
        <v>5.1634969201938201</v>
      </c>
      <c r="D20" s="35" t="s">
        <v>38</v>
      </c>
      <c r="E20" s="35" t="s">
        <v>38</v>
      </c>
      <c r="F20" s="35" t="s">
        <v>38</v>
      </c>
      <c r="G20" s="35" t="s">
        <v>38</v>
      </c>
      <c r="H20" s="31">
        <v>94.924723627588918</v>
      </c>
      <c r="I20" s="31">
        <v>93.743689030251346</v>
      </c>
      <c r="J20" s="31">
        <v>1.1211500486475652</v>
      </c>
      <c r="K20" s="31">
        <v>1.0928140495554974</v>
      </c>
    </row>
    <row r="21" spans="1:11" ht="12.75" customHeight="1">
      <c r="A21" s="27">
        <v>2003</v>
      </c>
      <c r="B21" s="31">
        <v>3.6889333378794111</v>
      </c>
      <c r="C21" s="31">
        <v>5.4418416265491887</v>
      </c>
      <c r="D21" s="35" t="s">
        <v>38</v>
      </c>
      <c r="E21" s="35" t="s">
        <v>38</v>
      </c>
      <c r="F21" s="35" t="s">
        <v>38</v>
      </c>
      <c r="G21" s="35" t="s">
        <v>38</v>
      </c>
      <c r="H21" s="31">
        <v>95.020367031753295</v>
      </c>
      <c r="I21" s="31">
        <v>93.227234184774503</v>
      </c>
      <c r="J21" s="31">
        <v>1.2906996303671259</v>
      </c>
      <c r="K21" s="31">
        <v>1.330924188675779</v>
      </c>
    </row>
    <row r="22" spans="1:11" ht="12.75" customHeight="1">
      <c r="A22" s="27">
        <v>2004</v>
      </c>
      <c r="B22" s="31">
        <v>2.3671895854023566</v>
      </c>
      <c r="C22" s="31">
        <v>3.0517853254819842</v>
      </c>
      <c r="D22" s="35" t="s">
        <v>38</v>
      </c>
      <c r="E22" s="35" t="s">
        <v>38</v>
      </c>
      <c r="F22" s="35" t="s">
        <v>38</v>
      </c>
      <c r="G22" s="35" t="s">
        <v>38</v>
      </c>
      <c r="H22" s="31">
        <v>95.433718568326995</v>
      </c>
      <c r="I22" s="31">
        <v>95.712976522211576</v>
      </c>
      <c r="J22" s="31">
        <v>2.1990918462707221</v>
      </c>
      <c r="K22" s="31">
        <v>1.2352381523066507</v>
      </c>
    </row>
    <row r="23" spans="1:11" ht="12.75" customHeight="1">
      <c r="A23" s="27">
        <v>2005</v>
      </c>
      <c r="B23" s="31">
        <v>2.3728479369616204</v>
      </c>
      <c r="C23" s="31">
        <v>3.4020994551009092</v>
      </c>
      <c r="D23" s="35" t="s">
        <v>38</v>
      </c>
      <c r="E23" s="35" t="s">
        <v>38</v>
      </c>
      <c r="F23" s="35" t="s">
        <v>38</v>
      </c>
      <c r="G23" s="35" t="s">
        <v>38</v>
      </c>
      <c r="H23" s="31">
        <v>95.24792510568733</v>
      </c>
      <c r="I23" s="31">
        <v>94.912722911078077</v>
      </c>
      <c r="J23" s="31">
        <v>2.3792269573511211</v>
      </c>
      <c r="K23" s="31">
        <v>1.6851776338206892</v>
      </c>
    </row>
    <row r="24" spans="1:11" ht="12.75" customHeight="1">
      <c r="A24" s="27">
        <v>2006</v>
      </c>
      <c r="B24" s="31">
        <v>1.8401686586122461</v>
      </c>
      <c r="C24" s="31">
        <v>3.5466574613486839</v>
      </c>
      <c r="D24" s="35" t="s">
        <v>38</v>
      </c>
      <c r="E24" s="35" t="s">
        <v>38</v>
      </c>
      <c r="F24" s="35" t="s">
        <v>38</v>
      </c>
      <c r="G24" s="35" t="s">
        <v>38</v>
      </c>
      <c r="H24" s="31">
        <v>95.743668442792867</v>
      </c>
      <c r="I24" s="31">
        <v>94.895088789127854</v>
      </c>
      <c r="J24" s="31">
        <v>2.4161628985948207</v>
      </c>
      <c r="K24" s="31">
        <v>1.5582537495232398</v>
      </c>
    </row>
    <row r="25" spans="1:11" ht="12.75" customHeight="1">
      <c r="A25" s="27">
        <v>2007</v>
      </c>
      <c r="B25" s="31">
        <v>2.2020605677232274</v>
      </c>
      <c r="C25" s="31">
        <v>3.9023441058926469</v>
      </c>
      <c r="D25" s="35" t="s">
        <v>38</v>
      </c>
      <c r="E25" s="35" t="s">
        <v>38</v>
      </c>
      <c r="F25" s="35" t="s">
        <v>38</v>
      </c>
      <c r="G25" s="35" t="s">
        <v>38</v>
      </c>
      <c r="H25" s="31">
        <v>96.2805341314873</v>
      </c>
      <c r="I25" s="31">
        <v>94.756838067643727</v>
      </c>
      <c r="J25" s="31">
        <v>1.5174053007899302</v>
      </c>
      <c r="K25" s="31">
        <v>1.3408178264636239</v>
      </c>
    </row>
    <row r="26" spans="1:11" ht="12.75" customHeight="1">
      <c r="A26" s="27">
        <v>2008</v>
      </c>
      <c r="B26" s="31">
        <v>2.5829810387142071</v>
      </c>
      <c r="C26" s="31">
        <v>3.7811130548168128</v>
      </c>
      <c r="D26" s="35" t="s">
        <v>38</v>
      </c>
      <c r="E26" s="35" t="s">
        <v>38</v>
      </c>
      <c r="F26" s="35" t="s">
        <v>38</v>
      </c>
      <c r="G26" s="35" t="s">
        <v>38</v>
      </c>
      <c r="H26" s="31">
        <v>96.719408611858213</v>
      </c>
      <c r="I26" s="31">
        <v>95.543491525216325</v>
      </c>
      <c r="J26" s="31">
        <v>0.69761034942755118</v>
      </c>
      <c r="K26" s="31">
        <v>0.67539541996742813</v>
      </c>
    </row>
    <row r="27" spans="1:11" ht="12.75" customHeight="1">
      <c r="A27" s="27">
        <v>2009</v>
      </c>
      <c r="B27" s="31">
        <v>2.9845416587035412</v>
      </c>
      <c r="C27" s="31">
        <v>3.5649095746829245</v>
      </c>
      <c r="D27" s="35" t="s">
        <v>38</v>
      </c>
      <c r="E27" s="35" t="s">
        <v>38</v>
      </c>
      <c r="F27" s="35" t="s">
        <v>38</v>
      </c>
      <c r="G27" s="35" t="s">
        <v>38</v>
      </c>
      <c r="H27" s="31">
        <v>96.174053068542051</v>
      </c>
      <c r="I27" s="31">
        <v>95.614430368451409</v>
      </c>
      <c r="J27" s="31">
        <v>0.84140527275380406</v>
      </c>
      <c r="K27" s="31">
        <v>0.82066005686527943</v>
      </c>
    </row>
    <row r="28" spans="1:11" ht="12.75" customHeight="1">
      <c r="A28" s="27">
        <v>2010</v>
      </c>
      <c r="B28" s="31">
        <v>2.3412903159065821</v>
      </c>
      <c r="C28" s="31">
        <v>3.5824545693163028</v>
      </c>
      <c r="D28" s="35" t="s">
        <v>38</v>
      </c>
      <c r="E28" s="35" t="s">
        <v>38</v>
      </c>
      <c r="F28" s="35" t="s">
        <v>38</v>
      </c>
      <c r="G28" s="35" t="s">
        <v>38</v>
      </c>
      <c r="H28" s="31">
        <v>97.271709681099992</v>
      </c>
      <c r="I28" s="31">
        <v>95.764385463146269</v>
      </c>
      <c r="J28" s="31">
        <v>0.38700000299338189</v>
      </c>
      <c r="K28" s="31">
        <v>0.65315996753844263</v>
      </c>
    </row>
    <row r="29" spans="1:11" ht="12.75" customHeight="1">
      <c r="A29" s="27">
        <v>2011</v>
      </c>
      <c r="B29" s="31">
        <v>2.8150238653432837</v>
      </c>
      <c r="C29" s="31">
        <v>3.2126068991575134</v>
      </c>
      <c r="D29" s="35" t="s">
        <v>38</v>
      </c>
      <c r="E29" s="35" t="s">
        <v>38</v>
      </c>
      <c r="F29" s="35" t="s">
        <v>38</v>
      </c>
      <c r="G29" s="35" t="s">
        <v>38</v>
      </c>
      <c r="H29" s="31">
        <v>96.403142257052068</v>
      </c>
      <c r="I29" s="31">
        <v>95.746679976042827</v>
      </c>
      <c r="J29" s="31">
        <v>0.7818338776043573</v>
      </c>
      <c r="K29" s="31">
        <v>1.0407131247989825</v>
      </c>
    </row>
    <row r="30" spans="1:11" ht="12.75" customHeight="1">
      <c r="A30" s="27" t="s">
        <v>92</v>
      </c>
      <c r="B30" s="31">
        <v>2.52141507490908</v>
      </c>
      <c r="C30" s="31">
        <v>2.0333427282247389</v>
      </c>
      <c r="D30" s="35" t="s">
        <v>38</v>
      </c>
      <c r="E30" s="35" t="s">
        <v>38</v>
      </c>
      <c r="F30" s="35" t="s">
        <v>38</v>
      </c>
      <c r="G30" s="35" t="s">
        <v>38</v>
      </c>
      <c r="H30" s="31">
        <v>96.37371369548346</v>
      </c>
      <c r="I30" s="31">
        <v>97.197951120972021</v>
      </c>
      <c r="J30" s="31">
        <v>1.1048712296072156</v>
      </c>
      <c r="K30" s="31">
        <v>0.76870615080361515</v>
      </c>
    </row>
    <row r="31" spans="1:11" ht="12.75" customHeight="1">
      <c r="A31" s="29" t="s">
        <v>93</v>
      </c>
      <c r="B31" s="31">
        <v>2.1898474084480757</v>
      </c>
      <c r="C31" s="31">
        <v>3.3053449868954985</v>
      </c>
      <c r="D31" s="31">
        <v>1.4787554237108143</v>
      </c>
      <c r="E31" s="31">
        <v>2.3374999176429054</v>
      </c>
      <c r="F31" s="31">
        <v>0.7435492186600019</v>
      </c>
      <c r="G31" s="31">
        <v>1.1427323604173087</v>
      </c>
      <c r="H31" s="31">
        <v>92.972390528035902</v>
      </c>
      <c r="I31" s="31">
        <v>92.345327771231183</v>
      </c>
      <c r="J31" s="31">
        <v>4.8377620635158207</v>
      </c>
      <c r="K31" s="31">
        <v>4.349327241872369</v>
      </c>
    </row>
    <row r="32" spans="1:11" ht="12.75" customHeight="1">
      <c r="A32" s="163">
        <v>2013</v>
      </c>
      <c r="B32" s="31">
        <v>2.5486635204459205</v>
      </c>
      <c r="C32" s="31">
        <v>4.0443328119844821</v>
      </c>
      <c r="D32" s="31">
        <v>2.1335697679805867</v>
      </c>
      <c r="E32" s="31">
        <v>3.1660254311486571</v>
      </c>
      <c r="F32" s="31">
        <v>1.2771620349988959</v>
      </c>
      <c r="G32" s="31">
        <v>1.358304001055108</v>
      </c>
      <c r="H32" s="31">
        <v>96.642006317990663</v>
      </c>
      <c r="I32" s="31">
        <v>95.152956840755792</v>
      </c>
      <c r="J32" s="31">
        <v>0.80933016156369797</v>
      </c>
      <c r="K32" s="31">
        <v>0.80271034726054435</v>
      </c>
    </row>
    <row r="33" spans="1:11" ht="12.75" customHeight="1">
      <c r="A33" s="163">
        <v>2014</v>
      </c>
      <c r="B33" s="31">
        <v>3.06120464136592</v>
      </c>
      <c r="C33" s="31">
        <v>4.8090936571265601</v>
      </c>
      <c r="D33" s="31">
        <v>2.4282786346802498</v>
      </c>
      <c r="E33" s="31">
        <v>3.4837476142495096</v>
      </c>
      <c r="F33" s="31">
        <v>1.2153185886117599</v>
      </c>
      <c r="G33" s="31">
        <v>1.50664345159504</v>
      </c>
      <c r="H33" s="31">
        <v>96.148603176169999</v>
      </c>
      <c r="I33" s="31">
        <v>94.810063658423502</v>
      </c>
      <c r="J33" s="31">
        <v>0.79019218246410194</v>
      </c>
      <c r="K33" s="31">
        <v>0.38084268444991498</v>
      </c>
    </row>
    <row r="34" spans="1:11" ht="12.75" customHeight="1">
      <c r="A34" s="163">
        <v>2015</v>
      </c>
      <c r="B34" s="31">
        <v>2.3658850260384501</v>
      </c>
      <c r="C34" s="31">
        <v>3.5757288135818799</v>
      </c>
      <c r="D34" s="31">
        <v>1.7693490022016998</v>
      </c>
      <c r="E34" s="31">
        <v>2.6577487461896401</v>
      </c>
      <c r="F34" s="31">
        <v>0.77765127184093097</v>
      </c>
      <c r="G34" s="31">
        <v>0.97224464878463401</v>
      </c>
      <c r="H34" s="31">
        <v>96.722866478087298</v>
      </c>
      <c r="I34" s="31">
        <v>95.694123319187298</v>
      </c>
      <c r="J34" s="31">
        <v>0.91124849587426904</v>
      </c>
      <c r="K34" s="31">
        <v>0.73014786723083203</v>
      </c>
    </row>
    <row r="35" spans="1:11" ht="12.75" customHeight="1">
      <c r="A35" s="163">
        <v>2016</v>
      </c>
      <c r="B35" s="31">
        <v>2.28515068632269</v>
      </c>
      <c r="C35" s="31">
        <v>3.4949188844024195</v>
      </c>
      <c r="D35" s="31">
        <v>1.4924891038584001</v>
      </c>
      <c r="E35" s="31">
        <v>2.5585301755864398</v>
      </c>
      <c r="F35" s="31">
        <v>0.641493430036154</v>
      </c>
      <c r="G35" s="31">
        <v>1.23146755246373</v>
      </c>
      <c r="H35" s="31">
        <v>96.614305721372801</v>
      </c>
      <c r="I35" s="31">
        <v>95.9119153110166</v>
      </c>
      <c r="J35" s="31">
        <v>1.1005435923045099</v>
      </c>
      <c r="K35" s="31">
        <v>0.59316580458096002</v>
      </c>
    </row>
    <row r="36" spans="1:11" ht="6" customHeight="1">
      <c r="A36" s="210"/>
      <c r="B36" s="200"/>
      <c r="C36" s="201"/>
      <c r="D36" s="200"/>
      <c r="E36" s="201"/>
      <c r="F36" s="200"/>
      <c r="G36" s="201"/>
      <c r="H36" s="200"/>
      <c r="I36" s="201"/>
      <c r="J36" s="200"/>
      <c r="K36" s="200"/>
    </row>
    <row r="37" spans="1:11" ht="67.5" customHeight="1">
      <c r="A37" s="875" t="s">
        <v>314</v>
      </c>
      <c r="B37" s="777"/>
      <c r="C37" s="777"/>
      <c r="D37" s="777"/>
      <c r="E37" s="777"/>
      <c r="F37" s="777"/>
      <c r="G37" s="777"/>
      <c r="H37" s="777"/>
      <c r="I37" s="777"/>
      <c r="J37" s="777"/>
      <c r="K37" s="777"/>
    </row>
    <row r="38" spans="1:11" s="42" customFormat="1" ht="6" customHeight="1">
      <c r="A38" s="106" t="s">
        <v>40</v>
      </c>
      <c r="B38" s="84"/>
      <c r="C38" s="84"/>
      <c r="D38" s="84"/>
      <c r="E38" s="84"/>
      <c r="F38" s="84"/>
      <c r="G38" s="84"/>
      <c r="H38" s="84"/>
      <c r="I38" s="84"/>
      <c r="J38" s="84"/>
      <c r="K38" s="107"/>
    </row>
    <row r="39" spans="1:11" s="42" customFormat="1" ht="12.75" customHeight="1">
      <c r="A39" s="801" t="s">
        <v>200</v>
      </c>
      <c r="B39" s="801"/>
      <c r="C39" s="801"/>
      <c r="D39" s="801"/>
      <c r="E39" s="801"/>
      <c r="F39" s="801"/>
      <c r="G39" s="801"/>
      <c r="H39" s="801"/>
      <c r="I39" s="801"/>
      <c r="J39" s="801"/>
      <c r="K39" s="801"/>
    </row>
    <row r="40" spans="1:11">
      <c r="A40" s="30"/>
      <c r="C40" s="135"/>
      <c r="E40" s="135"/>
      <c r="G40" s="135"/>
      <c r="I40" s="135"/>
    </row>
    <row r="41" spans="1:11">
      <c r="C41" s="135"/>
      <c r="E41" s="135"/>
      <c r="G41" s="135"/>
      <c r="I41" s="135"/>
    </row>
  </sheetData>
  <mergeCells count="9">
    <mergeCell ref="K1:N1"/>
    <mergeCell ref="A39:K39"/>
    <mergeCell ref="A2:K2"/>
    <mergeCell ref="A37:K37"/>
    <mergeCell ref="J3:K3"/>
    <mergeCell ref="B3:C3"/>
    <mergeCell ref="D3:E3"/>
    <mergeCell ref="F3:G3"/>
    <mergeCell ref="H3:I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27"/>
  <sheetViews>
    <sheetView workbookViewId="0">
      <pane ySplit="4" topLeftCell="A14" activePane="bottomLeft" state="frozen"/>
      <selection activeCell="A17" sqref="A17:XFD18"/>
      <selection pane="bottomLeft" activeCell="J37" sqref="J37"/>
    </sheetView>
  </sheetViews>
  <sheetFormatPr defaultColWidth="9.140625" defaultRowHeight="12.75"/>
  <cols>
    <col min="1" max="1" width="6.7109375" style="20" customWidth="1"/>
    <col min="2" max="32" width="8.7109375" style="20" customWidth="1"/>
    <col min="33" max="16384" width="9.140625" style="20"/>
  </cols>
  <sheetData>
    <row r="1" spans="1:14" s="94" customFormat="1" ht="30" customHeight="1">
      <c r="A1" s="142"/>
      <c r="B1" s="143"/>
      <c r="C1" s="143"/>
      <c r="D1" s="143"/>
      <c r="E1" s="143"/>
      <c r="F1" s="143"/>
      <c r="G1" s="143"/>
      <c r="H1" s="143"/>
      <c r="I1" s="143"/>
      <c r="J1" s="143"/>
      <c r="K1" s="774" t="s">
        <v>354</v>
      </c>
      <c r="L1" s="775"/>
      <c r="M1" s="775"/>
      <c r="N1" s="817"/>
    </row>
    <row r="2" spans="1:14" s="140" customFormat="1" ht="30" customHeight="1">
      <c r="A2" s="803" t="s">
        <v>390</v>
      </c>
      <c r="B2" s="803"/>
      <c r="C2" s="803"/>
      <c r="D2" s="803"/>
      <c r="E2" s="803"/>
      <c r="F2" s="803"/>
      <c r="G2" s="803"/>
      <c r="H2" s="803"/>
      <c r="I2" s="803"/>
      <c r="J2" s="803"/>
      <c r="K2" s="803"/>
    </row>
    <row r="3" spans="1:14" s="127" customFormat="1" ht="30" customHeight="1">
      <c r="A3" s="162"/>
      <c r="B3" s="804" t="s">
        <v>95</v>
      </c>
      <c r="C3" s="804"/>
      <c r="D3" s="804" t="s">
        <v>96</v>
      </c>
      <c r="E3" s="804"/>
      <c r="F3" s="804" t="s">
        <v>97</v>
      </c>
      <c r="G3" s="804"/>
      <c r="H3" s="804" t="s">
        <v>19</v>
      </c>
      <c r="I3" s="804"/>
      <c r="J3" s="804" t="s">
        <v>36</v>
      </c>
      <c r="K3" s="804"/>
    </row>
    <row r="4" spans="1:14" ht="15" customHeight="1">
      <c r="A4" s="156" t="s">
        <v>40</v>
      </c>
      <c r="B4" s="136" t="s">
        <v>29</v>
      </c>
      <c r="C4" s="136" t="s">
        <v>30</v>
      </c>
      <c r="D4" s="136" t="s">
        <v>29</v>
      </c>
      <c r="E4" s="136" t="s">
        <v>30</v>
      </c>
      <c r="F4" s="136" t="s">
        <v>29</v>
      </c>
      <c r="G4" s="136" t="s">
        <v>30</v>
      </c>
      <c r="H4" s="136" t="s">
        <v>29</v>
      </c>
      <c r="I4" s="136" t="s">
        <v>30</v>
      </c>
      <c r="J4" s="136" t="s">
        <v>29</v>
      </c>
      <c r="K4" s="136" t="s">
        <v>30</v>
      </c>
    </row>
    <row r="5" spans="1:14" ht="6" customHeight="1">
      <c r="A5" s="297"/>
      <c r="B5" s="407"/>
      <c r="C5" s="407"/>
      <c r="D5" s="324"/>
      <c r="E5" s="324"/>
      <c r="F5" s="324"/>
      <c r="G5" s="324"/>
      <c r="H5" s="407"/>
      <c r="I5" s="407"/>
      <c r="J5" s="407"/>
      <c r="K5" s="389"/>
    </row>
    <row r="6" spans="1:14" ht="12.75" customHeight="1">
      <c r="A6" s="30">
        <v>2004</v>
      </c>
      <c r="B6" s="31">
        <v>2.8521232057416301</v>
      </c>
      <c r="C6" s="31">
        <v>3.30177788039714</v>
      </c>
      <c r="D6" s="35" t="s">
        <v>38</v>
      </c>
      <c r="E6" s="35" t="s">
        <v>38</v>
      </c>
      <c r="F6" s="35" t="s">
        <v>38</v>
      </c>
      <c r="G6" s="35" t="s">
        <v>38</v>
      </c>
      <c r="H6" s="31">
        <v>94.637784090909093</v>
      </c>
      <c r="I6" s="31">
        <v>94.550912029554397</v>
      </c>
      <c r="J6" s="31">
        <v>2.5100927033492799</v>
      </c>
      <c r="K6" s="31">
        <v>2.14731009004849</v>
      </c>
    </row>
    <row r="7" spans="1:14" ht="12.75" customHeight="1">
      <c r="A7" s="30">
        <v>2005</v>
      </c>
      <c r="B7" s="31">
        <v>3.0665133091964472</v>
      </c>
      <c r="C7" s="31">
        <v>4.010783225593717</v>
      </c>
      <c r="D7" s="35" t="s">
        <v>38</v>
      </c>
      <c r="E7" s="35" t="s">
        <v>38</v>
      </c>
      <c r="F7" s="35" t="s">
        <v>38</v>
      </c>
      <c r="G7" s="35" t="s">
        <v>38</v>
      </c>
      <c r="H7" s="31">
        <v>95.421906552347153</v>
      </c>
      <c r="I7" s="31">
        <v>94.770172983497943</v>
      </c>
      <c r="J7" s="31">
        <v>1.5115801384565597</v>
      </c>
      <c r="K7" s="31">
        <v>1.2190437909084588</v>
      </c>
    </row>
    <row r="8" spans="1:14" ht="12.75" customHeight="1">
      <c r="A8" s="30">
        <v>2006</v>
      </c>
      <c r="B8" s="31">
        <v>3.0257142257856664</v>
      </c>
      <c r="C8" s="31">
        <v>4.4749877966493621</v>
      </c>
      <c r="D8" s="35" t="s">
        <v>38</v>
      </c>
      <c r="E8" s="35" t="s">
        <v>38</v>
      </c>
      <c r="F8" s="35" t="s">
        <v>38</v>
      </c>
      <c r="G8" s="35" t="s">
        <v>38</v>
      </c>
      <c r="H8" s="31">
        <v>95.19873674430147</v>
      </c>
      <c r="I8" s="31">
        <v>93.279759749631992</v>
      </c>
      <c r="J8" s="31">
        <v>1.7755490299128589</v>
      </c>
      <c r="K8" s="31">
        <v>2.2452524537186802</v>
      </c>
    </row>
    <row r="9" spans="1:14" ht="12.75" customHeight="1">
      <c r="A9" s="30">
        <v>2007</v>
      </c>
      <c r="B9" s="31">
        <v>3.1737134380210579</v>
      </c>
      <c r="C9" s="31">
        <v>4.3622548913353558</v>
      </c>
      <c r="D9" s="35" t="s">
        <v>38</v>
      </c>
      <c r="E9" s="35" t="s">
        <v>38</v>
      </c>
      <c r="F9" s="35" t="s">
        <v>38</v>
      </c>
      <c r="G9" s="35" t="s">
        <v>38</v>
      </c>
      <c r="H9" s="31">
        <v>95.994668099315589</v>
      </c>
      <c r="I9" s="31">
        <v>95.033331569844634</v>
      </c>
      <c r="J9" s="31">
        <v>0.83161846266337114</v>
      </c>
      <c r="K9" s="31">
        <v>0.60441353881971327</v>
      </c>
    </row>
    <row r="10" spans="1:14" ht="12.75" customHeight="1">
      <c r="A10" s="30">
        <v>2008</v>
      </c>
      <c r="B10" s="31">
        <v>3.1144147188457634</v>
      </c>
      <c r="C10" s="31">
        <v>5.1504416419850454</v>
      </c>
      <c r="D10" s="35" t="s">
        <v>38</v>
      </c>
      <c r="E10" s="35" t="s">
        <v>38</v>
      </c>
      <c r="F10" s="35" t="s">
        <v>38</v>
      </c>
      <c r="G10" s="35" t="s">
        <v>38</v>
      </c>
      <c r="H10" s="31">
        <v>96.510479951882061</v>
      </c>
      <c r="I10" s="31">
        <v>94.134300907695518</v>
      </c>
      <c r="J10" s="31">
        <v>0.37510532927207896</v>
      </c>
      <c r="K10" s="31">
        <v>0.71525745031986032</v>
      </c>
    </row>
    <row r="11" spans="1:14" ht="12.75" customHeight="1">
      <c r="A11" s="30">
        <v>2009</v>
      </c>
      <c r="B11" s="31">
        <v>3.9412396189000067</v>
      </c>
      <c r="C11" s="31">
        <v>4.5428997439279906</v>
      </c>
      <c r="D11" s="35" t="s">
        <v>38</v>
      </c>
      <c r="E11" s="35" t="s">
        <v>38</v>
      </c>
      <c r="F11" s="35" t="s">
        <v>38</v>
      </c>
      <c r="G11" s="35" t="s">
        <v>38</v>
      </c>
      <c r="H11" s="31">
        <v>95.321522640434154</v>
      </c>
      <c r="I11" s="31">
        <v>95.327742403674634</v>
      </c>
      <c r="J11" s="31">
        <v>0.73723774066580827</v>
      </c>
      <c r="K11" s="31">
        <v>0.12935785239717723</v>
      </c>
    </row>
    <row r="12" spans="1:14" ht="12.75" customHeight="1">
      <c r="A12" s="30">
        <v>2010</v>
      </c>
      <c r="B12" s="31">
        <v>3.9255571439578576</v>
      </c>
      <c r="C12" s="31">
        <v>4.4499639670810316</v>
      </c>
      <c r="D12" s="35" t="s">
        <v>38</v>
      </c>
      <c r="E12" s="35" t="s">
        <v>38</v>
      </c>
      <c r="F12" s="35" t="s">
        <v>38</v>
      </c>
      <c r="G12" s="35" t="s">
        <v>38</v>
      </c>
      <c r="H12" s="31">
        <v>95.361047970232647</v>
      </c>
      <c r="I12" s="31">
        <v>94.708466739817979</v>
      </c>
      <c r="J12" s="31">
        <v>0.71339488580976307</v>
      </c>
      <c r="K12" s="31">
        <v>0.84156929310095407</v>
      </c>
    </row>
    <row r="13" spans="1:14" ht="12.75" customHeight="1">
      <c r="A13" s="30">
        <v>2011</v>
      </c>
      <c r="B13" s="31">
        <v>3.9512958409799568</v>
      </c>
      <c r="C13" s="31">
        <v>3.6337398398277987</v>
      </c>
      <c r="D13" s="35" t="s">
        <v>38</v>
      </c>
      <c r="E13" s="35" t="s">
        <v>38</v>
      </c>
      <c r="F13" s="35" t="s">
        <v>38</v>
      </c>
      <c r="G13" s="35" t="s">
        <v>38</v>
      </c>
      <c r="H13" s="31">
        <v>95.260054435081827</v>
      </c>
      <c r="I13" s="31">
        <v>95.936671388469463</v>
      </c>
      <c r="J13" s="31">
        <v>0.78864972393831501</v>
      </c>
      <c r="K13" s="31">
        <v>0.42958877170282361</v>
      </c>
    </row>
    <row r="14" spans="1:14" ht="12.75" customHeight="1">
      <c r="A14" s="30" t="s">
        <v>92</v>
      </c>
      <c r="B14" s="31">
        <v>3.9537930952998255</v>
      </c>
      <c r="C14" s="31">
        <v>4.3697262577835554</v>
      </c>
      <c r="D14" s="35" t="s">
        <v>38</v>
      </c>
      <c r="E14" s="35" t="s">
        <v>38</v>
      </c>
      <c r="F14" s="35" t="s">
        <v>38</v>
      </c>
      <c r="G14" s="35" t="s">
        <v>38</v>
      </c>
      <c r="H14" s="31">
        <v>95.577167109113674</v>
      </c>
      <c r="I14" s="31">
        <v>95.514780845251167</v>
      </c>
      <c r="J14" s="31">
        <v>0.46903979558646736</v>
      </c>
      <c r="K14" s="31">
        <v>0.11549289696483811</v>
      </c>
    </row>
    <row r="15" spans="1:14" ht="12.75" customHeight="1">
      <c r="A15" s="30" t="s">
        <v>93</v>
      </c>
      <c r="B15" s="31">
        <v>3.0756502137231556</v>
      </c>
      <c r="C15" s="31">
        <v>4.2273635001269874</v>
      </c>
      <c r="D15" s="31">
        <v>2.277978886378444</v>
      </c>
      <c r="E15" s="31">
        <v>2.5447540985399963</v>
      </c>
      <c r="F15" s="31">
        <v>1.2202131206705551</v>
      </c>
      <c r="G15" s="31">
        <v>0.99783244956027062</v>
      </c>
      <c r="H15" s="31">
        <v>93.782770263880437</v>
      </c>
      <c r="I15" s="31">
        <v>89.826393983665128</v>
      </c>
      <c r="J15" s="31">
        <v>3.1415795223965106</v>
      </c>
      <c r="K15" s="31">
        <v>5.9462425162078487</v>
      </c>
    </row>
    <row r="16" spans="1:14" ht="12.75" customHeight="1">
      <c r="A16" s="30">
        <v>2013</v>
      </c>
      <c r="B16" s="31">
        <v>4.1014447535579794</v>
      </c>
      <c r="C16" s="31">
        <v>4.0978329594506224</v>
      </c>
      <c r="D16" s="31">
        <v>2.8338345924347643</v>
      </c>
      <c r="E16" s="31">
        <v>2.7836215673509521</v>
      </c>
      <c r="F16" s="31">
        <v>0.95725700910044376</v>
      </c>
      <c r="G16" s="31">
        <v>1.4065500270550462</v>
      </c>
      <c r="H16" s="31">
        <v>95.013765746969597</v>
      </c>
      <c r="I16" s="31">
        <v>94.795928539242269</v>
      </c>
      <c r="J16" s="31">
        <v>0.88478949947289109</v>
      </c>
      <c r="K16" s="31">
        <v>1.1062385013069431</v>
      </c>
    </row>
    <row r="17" spans="1:11" ht="12.75" customHeight="1">
      <c r="A17" s="30">
        <v>2014</v>
      </c>
      <c r="B17" s="31">
        <v>4.7948766038484401</v>
      </c>
      <c r="C17" s="31">
        <v>4.3751140904772505</v>
      </c>
      <c r="D17" s="31">
        <v>3.2414376818763602</v>
      </c>
      <c r="E17" s="31">
        <v>2.9631084508522898</v>
      </c>
      <c r="F17" s="31">
        <f>100*0.0107526657169628</f>
        <v>1.0752665716962799</v>
      </c>
      <c r="G17" s="31">
        <f>100*0.0166022536435561</f>
        <v>1.6602253643556102</v>
      </c>
      <c r="H17" s="31">
        <v>94.758652568321594</v>
      </c>
      <c r="I17" s="31">
        <v>95.346495766698496</v>
      </c>
      <c r="J17" s="31">
        <v>0.44647082782998998</v>
      </c>
      <c r="K17" s="31">
        <v>0.27839014282424401</v>
      </c>
    </row>
    <row r="18" spans="1:11" ht="12.75" customHeight="1">
      <c r="A18" s="486">
        <v>2015</v>
      </c>
      <c r="B18" s="31">
        <v>3.2942717264052401</v>
      </c>
      <c r="C18" s="31">
        <v>4.1820972534112304</v>
      </c>
      <c r="D18" s="31">
        <v>2.02342992774838</v>
      </c>
      <c r="E18" s="31">
        <v>2.7768131925425799</v>
      </c>
      <c r="F18" s="31">
        <f>100*0.00821479388345513</f>
        <v>0.82147938834551304</v>
      </c>
      <c r="G18" s="31">
        <f>100*0.0126046353501783</f>
        <v>1.2604635350178302</v>
      </c>
      <c r="H18" s="31">
        <v>95.800148623105798</v>
      </c>
      <c r="I18" s="31">
        <v>94.753420329481997</v>
      </c>
      <c r="J18" s="31">
        <v>0.90557965048892797</v>
      </c>
      <c r="K18" s="31">
        <v>1.0644824171068001</v>
      </c>
    </row>
    <row r="19" spans="1:11" ht="12.75" customHeight="1">
      <c r="A19" s="597">
        <v>2016</v>
      </c>
      <c r="B19" s="31">
        <v>4.0724823346191403</v>
      </c>
      <c r="C19" s="31">
        <v>4.2712655055660793</v>
      </c>
      <c r="D19" s="31">
        <v>3.1556701441845996</v>
      </c>
      <c r="E19" s="31">
        <v>2.79810516007025</v>
      </c>
      <c r="F19" s="31">
        <v>1.3081714612614002</v>
      </c>
      <c r="G19" s="31">
        <v>1.30361726788242</v>
      </c>
      <c r="H19" s="31">
        <v>94.563561643906695</v>
      </c>
      <c r="I19" s="31">
        <v>94.903572287768398</v>
      </c>
      <c r="J19" s="31">
        <v>1.3639560214741699</v>
      </c>
      <c r="K19" s="31">
        <v>0.82516220666553597</v>
      </c>
    </row>
    <row r="20" spans="1:11" ht="6" customHeight="1">
      <c r="A20" s="210"/>
      <c r="B20" s="200"/>
      <c r="C20" s="201"/>
      <c r="D20" s="200"/>
      <c r="E20" s="201"/>
      <c r="F20" s="200"/>
      <c r="G20" s="201"/>
      <c r="H20" s="200"/>
      <c r="I20" s="200"/>
      <c r="J20" s="200"/>
      <c r="K20" s="200"/>
    </row>
    <row r="21" spans="1:11" ht="40.5" customHeight="1">
      <c r="A21" s="875" t="s">
        <v>313</v>
      </c>
      <c r="B21" s="777"/>
      <c r="C21" s="777"/>
      <c r="D21" s="777"/>
      <c r="E21" s="777"/>
      <c r="F21" s="777"/>
      <c r="G21" s="777"/>
      <c r="H21" s="777"/>
      <c r="I21" s="777"/>
      <c r="J21" s="777"/>
      <c r="K21" s="777"/>
    </row>
    <row r="22" spans="1:11" s="42" customFormat="1" ht="6" customHeight="1">
      <c r="A22" s="106" t="s">
        <v>40</v>
      </c>
      <c r="B22" s="84"/>
      <c r="C22" s="84"/>
      <c r="D22" s="84"/>
      <c r="E22" s="84"/>
      <c r="F22" s="84"/>
      <c r="G22" s="84"/>
      <c r="H22" s="84"/>
      <c r="I22" s="84"/>
      <c r="J22" s="84"/>
      <c r="K22" s="107"/>
    </row>
    <row r="23" spans="1:11" s="42" customFormat="1" ht="12.75" customHeight="1">
      <c r="A23" s="801" t="s">
        <v>200</v>
      </c>
      <c r="B23" s="801"/>
      <c r="C23" s="801"/>
      <c r="D23" s="801"/>
      <c r="E23" s="801"/>
      <c r="F23" s="801"/>
      <c r="G23" s="801"/>
      <c r="H23" s="801"/>
      <c r="I23" s="801"/>
      <c r="J23" s="801"/>
      <c r="K23" s="801"/>
    </row>
    <row r="24" spans="1:11">
      <c r="A24" s="30"/>
      <c r="C24" s="135"/>
      <c r="E24" s="135"/>
      <c r="G24" s="135"/>
    </row>
    <row r="25" spans="1:11">
      <c r="A25" s="30"/>
      <c r="C25" s="135"/>
      <c r="E25" s="135"/>
      <c r="G25" s="135"/>
    </row>
    <row r="26" spans="1:11">
      <c r="A26" s="30"/>
      <c r="C26" s="135"/>
      <c r="E26" s="135"/>
      <c r="G26" s="135"/>
    </row>
    <row r="27" spans="1:11">
      <c r="A27" s="30"/>
      <c r="C27" s="135"/>
      <c r="E27" s="135"/>
      <c r="G27" s="135"/>
    </row>
  </sheetData>
  <mergeCells count="9">
    <mergeCell ref="K1:N1"/>
    <mergeCell ref="A23:K23"/>
    <mergeCell ref="A2:K2"/>
    <mergeCell ref="A21:K21"/>
    <mergeCell ref="J3:K3"/>
    <mergeCell ref="B3:C3"/>
    <mergeCell ref="D3:E3"/>
    <mergeCell ref="F3:G3"/>
    <mergeCell ref="H3:I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N9"/>
  <sheetViews>
    <sheetView workbookViewId="0">
      <pane ySplit="4" topLeftCell="A5" activePane="bottomLeft" state="frozen"/>
      <selection activeCell="A17" sqref="A17:XFD18"/>
      <selection pane="bottomLeft" activeCell="F15" sqref="F15"/>
    </sheetView>
  </sheetViews>
  <sheetFormatPr defaultColWidth="9.140625" defaultRowHeight="12.75"/>
  <cols>
    <col min="1" max="1" width="6.7109375" style="20" customWidth="1"/>
    <col min="2" max="26" width="8.7109375" style="20" customWidth="1"/>
    <col min="27" max="16384" width="9.140625" style="20"/>
  </cols>
  <sheetData>
    <row r="1" spans="1:14" s="94" customFormat="1" ht="30" customHeight="1">
      <c r="A1" s="142"/>
      <c r="B1" s="490"/>
      <c r="C1" s="490"/>
      <c r="D1" s="490"/>
      <c r="E1" s="490"/>
      <c r="F1" s="490"/>
      <c r="G1" s="490"/>
      <c r="H1" s="490"/>
      <c r="I1" s="490"/>
      <c r="J1" s="490"/>
      <c r="K1" s="774" t="s">
        <v>354</v>
      </c>
      <c r="L1" s="775"/>
      <c r="M1" s="775"/>
      <c r="N1" s="817"/>
    </row>
    <row r="2" spans="1:14" s="491" customFormat="1" ht="30" customHeight="1">
      <c r="A2" s="784" t="s">
        <v>577</v>
      </c>
      <c r="B2" s="784"/>
      <c r="C2" s="784"/>
      <c r="D2" s="784"/>
      <c r="E2" s="784"/>
      <c r="F2" s="784"/>
      <c r="G2" s="784"/>
      <c r="H2" s="784"/>
      <c r="I2" s="784"/>
      <c r="J2" s="784"/>
      <c r="K2" s="784"/>
    </row>
    <row r="3" spans="1:14" s="488" customFormat="1" ht="30" customHeight="1">
      <c r="A3" s="162"/>
      <c r="B3" s="804" t="s">
        <v>95</v>
      </c>
      <c r="C3" s="804"/>
      <c r="D3" s="804" t="s">
        <v>96</v>
      </c>
      <c r="E3" s="804"/>
      <c r="F3" s="804" t="s">
        <v>97</v>
      </c>
      <c r="G3" s="804"/>
      <c r="H3" s="804" t="s">
        <v>19</v>
      </c>
      <c r="I3" s="804"/>
      <c r="J3" s="804" t="s">
        <v>36</v>
      </c>
      <c r="K3" s="804"/>
    </row>
    <row r="4" spans="1:14" ht="15" customHeight="1">
      <c r="A4" s="156" t="s">
        <v>40</v>
      </c>
      <c r="B4" s="489" t="s">
        <v>29</v>
      </c>
      <c r="C4" s="489" t="s">
        <v>30</v>
      </c>
      <c r="D4" s="489" t="s">
        <v>29</v>
      </c>
      <c r="E4" s="489" t="s">
        <v>30</v>
      </c>
      <c r="F4" s="489" t="s">
        <v>29</v>
      </c>
      <c r="G4" s="489" t="s">
        <v>30</v>
      </c>
      <c r="H4" s="489" t="s">
        <v>29</v>
      </c>
      <c r="I4" s="489" t="s">
        <v>30</v>
      </c>
      <c r="J4" s="489" t="s">
        <v>29</v>
      </c>
      <c r="K4" s="489" t="s">
        <v>30</v>
      </c>
    </row>
    <row r="5" spans="1:14" ht="6" customHeight="1">
      <c r="A5" s="388"/>
      <c r="B5" s="389"/>
      <c r="C5" s="389"/>
      <c r="D5" s="324"/>
      <c r="E5" s="324"/>
      <c r="F5" s="324"/>
      <c r="G5" s="324"/>
      <c r="H5" s="389"/>
      <c r="I5" s="389"/>
      <c r="J5" s="389"/>
      <c r="K5" s="389"/>
    </row>
    <row r="6" spans="1:14" ht="12.75" customHeight="1">
      <c r="A6" s="492">
        <v>2015</v>
      </c>
      <c r="B6" s="31">
        <v>3.6459234264812999</v>
      </c>
      <c r="C6" s="31">
        <v>4.7770589910049699</v>
      </c>
      <c r="D6" s="31">
        <v>2.7379993670880403</v>
      </c>
      <c r="E6" s="31">
        <v>3.5923684247764003</v>
      </c>
      <c r="F6" s="31">
        <v>1.3267195187204299</v>
      </c>
      <c r="G6" s="31">
        <v>1.5829233506819502</v>
      </c>
      <c r="H6" s="31">
        <v>95.062064311632</v>
      </c>
      <c r="I6" s="31">
        <v>94.620515079892698</v>
      </c>
      <c r="J6" s="31">
        <v>1.2920122618866501</v>
      </c>
      <c r="K6" s="31">
        <v>0.60242592910231996</v>
      </c>
    </row>
    <row r="7" spans="1:14" ht="12.75" customHeight="1">
      <c r="A7" s="492">
        <v>2016</v>
      </c>
      <c r="B7" s="31">
        <v>3.3430626175267095</v>
      </c>
      <c r="C7" s="31">
        <v>4.1509652735143598</v>
      </c>
      <c r="D7" s="31">
        <v>2.1323005797306798</v>
      </c>
      <c r="E7" s="31">
        <v>3.0965308986906801</v>
      </c>
      <c r="F7" s="31">
        <v>0.95890249177403508</v>
      </c>
      <c r="G7" s="31">
        <v>1.17236923526575</v>
      </c>
      <c r="H7" s="31">
        <v>95.650735731999603</v>
      </c>
      <c r="I7" s="31">
        <v>95.120365008299601</v>
      </c>
      <c r="J7" s="31">
        <v>1.0062016504736699</v>
      </c>
      <c r="K7" s="31">
        <v>0.72866971818600701</v>
      </c>
    </row>
    <row r="8" spans="1:14" ht="6" customHeight="1">
      <c r="A8" s="263"/>
      <c r="B8" s="263"/>
      <c r="C8" s="263"/>
      <c r="D8" s="263"/>
      <c r="E8" s="263"/>
      <c r="F8" s="263"/>
      <c r="G8" s="263"/>
      <c r="H8" s="263"/>
      <c r="I8" s="263"/>
      <c r="J8" s="263"/>
      <c r="K8" s="263"/>
    </row>
    <row r="9" spans="1:14" s="42" customFormat="1" ht="12.75" customHeight="1">
      <c r="A9" s="801" t="s">
        <v>200</v>
      </c>
      <c r="B9" s="801"/>
      <c r="C9" s="801"/>
      <c r="D9" s="801"/>
      <c r="E9" s="801"/>
      <c r="F9" s="801"/>
      <c r="G9" s="801"/>
      <c r="H9" s="801"/>
      <c r="I9" s="801"/>
      <c r="J9" s="801"/>
      <c r="K9" s="801"/>
    </row>
  </sheetData>
  <mergeCells count="8">
    <mergeCell ref="A9:K9"/>
    <mergeCell ref="K1:N1"/>
    <mergeCell ref="A2:K2"/>
    <mergeCell ref="B3:C3"/>
    <mergeCell ref="D3:E3"/>
    <mergeCell ref="F3:G3"/>
    <mergeCell ref="H3:I3"/>
    <mergeCell ref="J3:K3"/>
  </mergeCells>
  <hyperlinks>
    <hyperlink ref="K1:M1" location="Tabellförteckning!A1" display="Tabellförteckning!A1"/>
  </hyperlinks>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142</vt:i4>
      </vt:variant>
      <vt:variant>
        <vt:lpstr>Namngivna områden</vt:lpstr>
      </vt:variant>
      <vt:variant>
        <vt:i4>196</vt:i4>
      </vt:variant>
    </vt:vector>
  </HeadingPairs>
  <TitlesOfParts>
    <vt:vector size="338" baseType="lpstr">
      <vt:lpstr>Försättsblad</vt:lpstr>
      <vt:lpstr>Förklaringar</vt:lpstr>
      <vt:lpstr>Tabellförteckning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'39'!_Toc10438801</vt:lpstr>
      <vt:lpstr>'40'!_Toc10438801</vt:lpstr>
      <vt:lpstr>'41'!_Toc10438801</vt:lpstr>
      <vt:lpstr>'50'!_Toc10438805</vt:lpstr>
      <vt:lpstr>'51'!_Toc10438805</vt:lpstr>
      <vt:lpstr>'52'!_Toc10438805</vt:lpstr>
      <vt:lpstr>'92'!_Toc10438822</vt:lpstr>
      <vt:lpstr>'94'!_Toc119136708</vt:lpstr>
      <vt:lpstr>'81'!_Toc119136801</vt:lpstr>
      <vt:lpstr>'69'!_Toc119136807</vt:lpstr>
      <vt:lpstr>'93'!_Toc119136809</vt:lpstr>
      <vt:lpstr>'101'!_Toc119136811</vt:lpstr>
      <vt:lpstr>'42'!_Toc165081701</vt:lpstr>
      <vt:lpstr>'43'!_Toc165081701</vt:lpstr>
      <vt:lpstr>'53'!_Toc165081701</vt:lpstr>
      <vt:lpstr>'54'!_Toc165081701</vt:lpstr>
      <vt:lpstr>'79'!_Toc217290892</vt:lpstr>
      <vt:lpstr>'126'!_Toc217290921</vt:lpstr>
      <vt:lpstr>'127'!_Toc217290921</vt:lpstr>
      <vt:lpstr>'129'!_Toc217290921</vt:lpstr>
      <vt:lpstr>'10'!_Toc277750741</vt:lpstr>
      <vt:lpstr>'11'!_Toc277750741</vt:lpstr>
      <vt:lpstr>'6'!_Toc277750741</vt:lpstr>
      <vt:lpstr>'7'!_Toc277750741</vt:lpstr>
      <vt:lpstr>'8'!_Toc277750741</vt:lpstr>
      <vt:lpstr>'9'!_Toc277750741</vt:lpstr>
      <vt:lpstr>'28'!_Toc277750760</vt:lpstr>
      <vt:lpstr>'30'!_Toc277750762</vt:lpstr>
      <vt:lpstr>'46'!_Toc277750799</vt:lpstr>
      <vt:lpstr>'47'!_Toc277750799</vt:lpstr>
      <vt:lpstr>'57'!_Toc277750799</vt:lpstr>
      <vt:lpstr>'58'!_Toc277750799</vt:lpstr>
      <vt:lpstr>'66'!_Toc277750801</vt:lpstr>
      <vt:lpstr>'67'!_Toc277750801</vt:lpstr>
      <vt:lpstr>'59'!_Toc277750810</vt:lpstr>
      <vt:lpstr>'60'!_Toc277750810</vt:lpstr>
      <vt:lpstr>'61'!_Toc277750810</vt:lpstr>
      <vt:lpstr>'70'!_Toc277750825</vt:lpstr>
      <vt:lpstr>'71'!_Toc277750825</vt:lpstr>
      <vt:lpstr>'72'!_Toc277750825</vt:lpstr>
      <vt:lpstr>'73'!_Toc277750825</vt:lpstr>
      <vt:lpstr>'74'!_Toc277750825</vt:lpstr>
      <vt:lpstr>'75'!_Toc277750825</vt:lpstr>
      <vt:lpstr>'78'!_Toc277750827</vt:lpstr>
      <vt:lpstr>'68'!_Toc277750838</vt:lpstr>
      <vt:lpstr>'86'!_Toc277750841</vt:lpstr>
      <vt:lpstr>'95'!_Toc277750854</vt:lpstr>
      <vt:lpstr>'102'!_Toc277750859</vt:lpstr>
      <vt:lpstr>'103'!_Toc277750860</vt:lpstr>
      <vt:lpstr>'128'!_Toc277750864</vt:lpstr>
      <vt:lpstr>'130'!_Toc277750867</vt:lpstr>
      <vt:lpstr>'131'!_Toc277750869</vt:lpstr>
      <vt:lpstr>'80'!_Toc59250718</vt:lpstr>
      <vt:lpstr>'132'!_Toc59250759</vt:lpstr>
      <vt:lpstr>'1'!Utskriftsområde</vt:lpstr>
      <vt:lpstr>'10'!Utskriftsområde</vt:lpstr>
      <vt:lpstr>'100'!Utskriftsområde</vt:lpstr>
      <vt:lpstr>'101'!Utskriftsområde</vt:lpstr>
      <vt:lpstr>'102'!Utskriftsområde</vt:lpstr>
      <vt:lpstr>'103'!Utskriftsområde</vt:lpstr>
      <vt:lpstr>'104'!Utskriftsområde</vt:lpstr>
      <vt:lpstr>'105'!Utskriftsområde</vt:lpstr>
      <vt:lpstr>'106'!Utskriftsområde</vt:lpstr>
      <vt:lpstr>'107'!Utskriftsområde</vt:lpstr>
      <vt:lpstr>'108'!Utskriftsområde</vt:lpstr>
      <vt:lpstr>'109'!Utskriftsområde</vt:lpstr>
      <vt:lpstr>'11'!Utskriftsområde</vt:lpstr>
      <vt:lpstr>'110'!Utskriftsområde</vt:lpstr>
      <vt:lpstr>'111'!Utskriftsområde</vt:lpstr>
      <vt:lpstr>'112'!Utskriftsområde</vt:lpstr>
      <vt:lpstr>'113'!Utskriftsområde</vt:lpstr>
      <vt:lpstr>'114'!Utskriftsområde</vt:lpstr>
      <vt:lpstr>'115'!Utskriftsområde</vt:lpstr>
      <vt:lpstr>'116'!Utskriftsområde</vt:lpstr>
      <vt:lpstr>'117'!Utskriftsområde</vt:lpstr>
      <vt:lpstr>'118'!Utskriftsområde</vt:lpstr>
      <vt:lpstr>'119'!Utskriftsområde</vt:lpstr>
      <vt:lpstr>'12'!Utskriftsområde</vt:lpstr>
      <vt:lpstr>'120'!Utskriftsområde</vt:lpstr>
      <vt:lpstr>'121'!Utskriftsområde</vt:lpstr>
      <vt:lpstr>'122'!Utskriftsområde</vt:lpstr>
      <vt:lpstr>'123'!Utskriftsområde</vt:lpstr>
      <vt:lpstr>'124'!Utskriftsområde</vt:lpstr>
      <vt:lpstr>'125'!Utskriftsområde</vt:lpstr>
      <vt:lpstr>'126'!Utskriftsområde</vt:lpstr>
      <vt:lpstr>'127'!Utskriftsområde</vt:lpstr>
      <vt:lpstr>'128'!Utskriftsområde</vt:lpstr>
      <vt:lpstr>'129'!Utskriftsområde</vt:lpstr>
      <vt:lpstr>'13'!Utskriftsområde</vt:lpstr>
      <vt:lpstr>'130'!Utskriftsområde</vt:lpstr>
      <vt:lpstr>'131'!Utskriftsområde</vt:lpstr>
      <vt:lpstr>'132'!Utskriftsområde</vt:lpstr>
      <vt:lpstr>'133'!Utskriftsområde</vt:lpstr>
      <vt:lpstr>'134'!Utskriftsområde</vt:lpstr>
      <vt:lpstr>'135'!Utskriftsområde</vt:lpstr>
      <vt:lpstr>'136'!Utskriftsområde</vt:lpstr>
      <vt:lpstr>'137'!Utskriftsområde</vt:lpstr>
      <vt:lpstr>'138'!Utskriftsområde</vt:lpstr>
      <vt:lpstr>'139'!Utskriftsområde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'27'!Utskriftsområde</vt:lpstr>
      <vt:lpstr>'28'!Utskriftsområde</vt:lpstr>
      <vt:lpstr>'29'!Utskriftsområde</vt:lpstr>
      <vt:lpstr>'3'!Utskriftsområde</vt:lpstr>
      <vt:lpstr>'30'!Utskriftsområde</vt:lpstr>
      <vt:lpstr>'31'!Utskriftsområde</vt:lpstr>
      <vt:lpstr>'32'!Utskriftsområde</vt:lpstr>
      <vt:lpstr>'33'!Utskriftsområde</vt:lpstr>
      <vt:lpstr>'34'!Utskriftsområde</vt:lpstr>
      <vt:lpstr>'35'!Utskriftsområde</vt:lpstr>
      <vt:lpstr>'36'!Utskriftsområde</vt:lpstr>
      <vt:lpstr>'37'!Utskriftsområde</vt:lpstr>
      <vt:lpstr>'38'!Utskriftsområde</vt:lpstr>
      <vt:lpstr>'39'!Utskriftsområde</vt:lpstr>
      <vt:lpstr>'4'!Utskriftsområde</vt:lpstr>
      <vt:lpstr>'40'!Utskriftsområde</vt:lpstr>
      <vt:lpstr>'41'!Utskriftsområde</vt:lpstr>
      <vt:lpstr>'42'!Utskriftsområde</vt:lpstr>
      <vt:lpstr>'43'!Utskriftsområde</vt:lpstr>
      <vt:lpstr>'44'!Utskriftsområde</vt:lpstr>
      <vt:lpstr>'45'!Utskriftsområde</vt:lpstr>
      <vt:lpstr>'46'!Utskriftsområde</vt:lpstr>
      <vt:lpstr>'47'!Utskriftsområde</vt:lpstr>
      <vt:lpstr>'48'!Utskriftsområde</vt:lpstr>
      <vt:lpstr>'49'!Utskriftsområde</vt:lpstr>
      <vt:lpstr>'5'!Utskriftsområde</vt:lpstr>
      <vt:lpstr>'50'!Utskriftsområde</vt:lpstr>
      <vt:lpstr>'51'!Utskriftsområde</vt:lpstr>
      <vt:lpstr>'52'!Utskriftsområde</vt:lpstr>
      <vt:lpstr>'53'!Utskriftsområde</vt:lpstr>
      <vt:lpstr>'54'!Utskriftsområde</vt:lpstr>
      <vt:lpstr>'55'!Utskriftsområde</vt:lpstr>
      <vt:lpstr>'56'!Utskriftsområde</vt:lpstr>
      <vt:lpstr>'57'!Utskriftsområde</vt:lpstr>
      <vt:lpstr>'58'!Utskriftsområde</vt:lpstr>
      <vt:lpstr>'59'!Utskriftsområde</vt:lpstr>
      <vt:lpstr>'6'!Utskriftsområde</vt:lpstr>
      <vt:lpstr>'60'!Utskriftsområde</vt:lpstr>
      <vt:lpstr>'61'!Utskriftsområde</vt:lpstr>
      <vt:lpstr>'62'!Utskriftsområde</vt:lpstr>
      <vt:lpstr>'63'!Utskriftsområde</vt:lpstr>
      <vt:lpstr>'64'!Utskriftsområde</vt:lpstr>
      <vt:lpstr>'65'!Utskriftsområde</vt:lpstr>
      <vt:lpstr>'66'!Utskriftsområde</vt:lpstr>
      <vt:lpstr>'67'!Utskriftsområde</vt:lpstr>
      <vt:lpstr>'68'!Utskriftsområde</vt:lpstr>
      <vt:lpstr>'69'!Utskriftsområde</vt:lpstr>
      <vt:lpstr>'7'!Utskriftsområde</vt:lpstr>
      <vt:lpstr>'70'!Utskriftsområde</vt:lpstr>
      <vt:lpstr>'71'!Utskriftsområde</vt:lpstr>
      <vt:lpstr>'72'!Utskriftsområde</vt:lpstr>
      <vt:lpstr>'73'!Utskriftsområde</vt:lpstr>
      <vt:lpstr>'74'!Utskriftsområde</vt:lpstr>
      <vt:lpstr>'75'!Utskriftsområde</vt:lpstr>
      <vt:lpstr>'76'!Utskriftsområde</vt:lpstr>
      <vt:lpstr>'77'!Utskriftsområde</vt:lpstr>
      <vt:lpstr>'78'!Utskriftsområde</vt:lpstr>
      <vt:lpstr>'79'!Utskriftsområde</vt:lpstr>
      <vt:lpstr>'8'!Utskriftsområde</vt:lpstr>
      <vt:lpstr>'80'!Utskriftsområde</vt:lpstr>
      <vt:lpstr>'81'!Utskriftsområde</vt:lpstr>
      <vt:lpstr>'82'!Utskriftsområde</vt:lpstr>
      <vt:lpstr>'83'!Utskriftsområde</vt:lpstr>
      <vt:lpstr>'84'!Utskriftsområde</vt:lpstr>
      <vt:lpstr>'85'!Utskriftsområde</vt:lpstr>
      <vt:lpstr>'86'!Utskriftsområde</vt:lpstr>
      <vt:lpstr>'87'!Utskriftsområde</vt:lpstr>
      <vt:lpstr>'88'!Utskriftsområde</vt:lpstr>
      <vt:lpstr>'89'!Utskriftsområde</vt:lpstr>
      <vt:lpstr>'9'!Utskriftsområde</vt:lpstr>
      <vt:lpstr>'90'!Utskriftsområde</vt:lpstr>
      <vt:lpstr>'91'!Utskriftsområde</vt:lpstr>
      <vt:lpstr>'92'!Utskriftsområde</vt:lpstr>
      <vt:lpstr>'93'!Utskriftsområde</vt:lpstr>
      <vt:lpstr>'94'!Utskriftsområde</vt:lpstr>
      <vt:lpstr>'95'!Utskriftsområde</vt:lpstr>
      <vt:lpstr>'96'!Utskriftsområde</vt:lpstr>
      <vt:lpstr>'97'!Utskriftsområde</vt:lpstr>
      <vt:lpstr>'98'!Utskriftsområde</vt:lpstr>
      <vt:lpstr>'99'!Utskriftsområde</vt:lpstr>
      <vt:lpstr>Förklaringar!Utskriftsområde</vt:lpstr>
      <vt:lpstr>Försättsblad!Utskriftsområde</vt:lpstr>
      <vt:lpstr>Tabellförteckning!Utskriftsområde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Grönlund</dc:creator>
  <cp:lastModifiedBy>Siri Thor</cp:lastModifiedBy>
  <cp:lastPrinted>2016-12-02T08:38:35Z</cp:lastPrinted>
  <dcterms:created xsi:type="dcterms:W3CDTF">2011-04-27T12:08:04Z</dcterms:created>
  <dcterms:modified xsi:type="dcterms:W3CDTF">2017-04-25T08:30:56Z</dcterms:modified>
</cp:coreProperties>
</file>